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iakw.sharepoint.com/sites/iakw_ma/Freigegebene Dokumente/Veranstaltungen/Intern/2022/2022-11 Spielefest/"/>
    </mc:Choice>
  </mc:AlternateContent>
  <xr:revisionPtr revIDLastSave="1" documentId="8_{1B6B05F4-CA61-4472-8E15-3433CB19D2A0}" xr6:coauthVersionLast="47" xr6:coauthVersionMax="47" xr10:uidLastSave="{D201FBEA-F4A7-4206-85DF-6FA92EECF5BC}"/>
  <bookViews>
    <workbookView xWindow="2730" yWindow="2730" windowWidth="28800" windowHeight="15435" xr2:uid="{52DA4F1D-549E-4FDF-8156-D58A622CC1E4}"/>
  </bookViews>
  <sheets>
    <sheet name="Tabelle1" sheetId="1" r:id="rId1"/>
  </sheets>
  <definedNames>
    <definedName name="_xlnm.Print_Area" localSheetId="0">Tabelle1!$A$1:$E$171</definedName>
    <definedName name="_xlnm.Print_Titles" localSheetId="0">Tabelle1!$1:$7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8" i="1" l="1"/>
  <c r="D166" i="1"/>
  <c r="D96" i="1" l="1"/>
  <c r="B2" i="1"/>
  <c r="B27" i="1" l="1"/>
  <c r="D163" i="1" l="1"/>
  <c r="B36" i="1" l="1"/>
  <c r="I36" i="1"/>
  <c r="H36" i="1"/>
  <c r="D111" i="1"/>
  <c r="D112" i="1"/>
  <c r="D110" i="1"/>
  <c r="D160" i="1"/>
  <c r="D159" i="1"/>
  <c r="D149" i="1"/>
  <c r="D148" i="1"/>
  <c r="D147" i="1"/>
  <c r="D146" i="1"/>
  <c r="D145" i="1"/>
  <c r="D144" i="1"/>
  <c r="D143" i="1"/>
  <c r="D132" i="1"/>
  <c r="D131" i="1"/>
  <c r="D130" i="1"/>
  <c r="D127" i="1"/>
  <c r="D126" i="1"/>
  <c r="J37" i="1" l="1"/>
  <c r="J42" i="1"/>
  <c r="J44" i="1"/>
  <c r="J40" i="1"/>
  <c r="J36" i="1"/>
  <c r="J43" i="1"/>
  <c r="J39" i="1"/>
  <c r="J38" i="1"/>
  <c r="J41" i="1"/>
  <c r="E153" i="1"/>
  <c r="E152" i="1"/>
  <c r="E155" i="1"/>
  <c r="E154" i="1"/>
  <c r="D123" i="1" l="1"/>
  <c r="D107" i="1"/>
  <c r="D106" i="1"/>
  <c r="D105" i="1"/>
  <c r="D140" i="1"/>
  <c r="D139" i="1"/>
  <c r="D138" i="1"/>
  <c r="D137" i="1"/>
  <c r="D136" i="1"/>
  <c r="D135" i="1"/>
  <c r="D120" i="1"/>
  <c r="D119" i="1"/>
  <c r="D118" i="1"/>
  <c r="D117" i="1"/>
  <c r="D116" i="1"/>
  <c r="D115" i="1"/>
  <c r="D95" i="1"/>
  <c r="D94" i="1"/>
  <c r="D93" i="1"/>
  <c r="D92" i="1"/>
  <c r="D91" i="1"/>
  <c r="D90" i="1"/>
  <c r="D89" i="1"/>
  <c r="D88" i="1"/>
  <c r="D87" i="1"/>
  <c r="D86" i="1"/>
  <c r="D85" i="1"/>
  <c r="D84" i="1"/>
  <c r="D83" i="1"/>
  <c r="D82" i="1"/>
  <c r="D81" i="1"/>
  <c r="E102" i="1"/>
  <c r="E101" i="1"/>
  <c r="E100" i="1"/>
  <c r="E99" i="1"/>
  <c r="D63" i="1"/>
  <c r="D52" i="1"/>
  <c r="D42" i="1"/>
  <c r="D73" i="1" l="1"/>
  <c r="D165" i="1" s="1"/>
  <c r="D167" i="1" l="1"/>
  <c r="D168" i="1" s="1"/>
  <c r="D169" i="1" l="1"/>
  <c r="D170" i="1" s="1"/>
</calcChain>
</file>

<file path=xl/sharedStrings.xml><?xml version="1.0" encoding="utf-8"?>
<sst xmlns="http://schemas.openxmlformats.org/spreadsheetml/2006/main" count="245" uniqueCount="146">
  <si>
    <t>Gewünschte
Standposition</t>
  </si>
  <si>
    <t>Datum</t>
  </si>
  <si>
    <t>Name</t>
  </si>
  <si>
    <t>Ansprechpartner vor Ort</t>
  </si>
  <si>
    <t>Telefon</t>
  </si>
  <si>
    <t>E-Mail</t>
  </si>
  <si>
    <t>RECHNUNGSANSCHRIFT</t>
  </si>
  <si>
    <t>Firma / Institution</t>
  </si>
  <si>
    <t>UID Nummer</t>
  </si>
  <si>
    <t>Adresse</t>
  </si>
  <si>
    <t>GREEN-MEETING-VEREINBARUNG</t>
  </si>
  <si>
    <r>
      <rPr>
        <b/>
        <sz val="10"/>
        <color theme="1"/>
        <rFont val="Arial"/>
        <family val="2"/>
      </rPr>
      <t>Wir verpflichten uns, folgenden Anforderungen der Veranstaltung nachzukommen:</t>
    </r>
    <r>
      <rPr>
        <sz val="10"/>
        <color theme="1"/>
        <rFont val="Arial"/>
        <family val="2"/>
      </rPr>
      <t xml:space="preserve">
      Wir bewirten keine Standbesucher
      An unserem Stand gibt es keine Produktverkostungen
      Am Stand anfallender Abfall wird nach den Vorgaben des Abfallmanagementsystems entsorgt. </t>
    </r>
  </si>
  <si>
    <t>Voraussichtich anfallende Abfallarten:</t>
  </si>
  <si>
    <t xml:space="preserve">      Wir verteilen Give-Aways (andere als Produktmuster):</t>
  </si>
  <si>
    <r>
      <rPr>
        <b/>
        <sz val="10"/>
        <color theme="1"/>
        <rFont val="Arial"/>
        <family val="2"/>
      </rPr>
      <t xml:space="preserve">Wenn JA:  </t>
    </r>
    <r>
      <rPr>
        <sz val="10"/>
        <color theme="1"/>
        <rFont val="Arial"/>
        <family val="2"/>
      </rPr>
      <t xml:space="preserve">
Give-Aways erzeugen keine großen Abfallmengen (z.B. Getränke-
Einwegverpackungen) oder gefährliche Abfälle (z.B. Produkte mit Batterien oder Akkus)</t>
    </r>
  </si>
  <si>
    <t>Die von uns mitgebrachten und verwendeten Materialien zur Gestaltung des Standes (Ständer, Roll ups, Dekoration, etc.) 
sind wiederverwendbar und werden wiederverwendet.</t>
  </si>
  <si>
    <t>Zusätzlich treffen wir folgende Vereinbarung (optional):</t>
  </si>
  <si>
    <t>Im Sinne der Ressourcenschonung und Abfallvermeidung verringern wir die Abgabe von Drucksorten mit folgenden Maßnahmen:</t>
  </si>
  <si>
    <t>Unsere Give Aways sind aus umweltfreundlichen oder natürlichen Materialien oder mit einem Gütesiegel (Umweltzeichen, Bio-Siegel, Fair Trade Siegel...) ausgezeichnet. Folgende Give Aways verwenden wir:</t>
  </si>
  <si>
    <t>DATENSCHUTZ</t>
  </si>
  <si>
    <r>
      <rPr>
        <b/>
        <sz val="11"/>
        <color theme="1" tint="0.249977111117893"/>
        <rFont val="Arial"/>
        <family val="2"/>
      </rPr>
      <t>Einwilligung in die Weitergabe von personenbezogenen Daten an unsere Partnerunternehmen.</t>
    </r>
    <r>
      <rPr>
        <sz val="11"/>
        <color theme="1"/>
        <rFont val="Arial"/>
        <family val="2"/>
      </rPr>
      <t xml:space="preserve">
Um Ihre Veranstaltung bestmöglich abwickeln zu können, arbeiten wir mit Partnerunternehmen, die weitere Leistungen wie z.B. Catering, Standbauleistungen, Werbeflächen und Beschilderung, Event bzw. Medientechnik, Logistik usw. (vgl. beiliegendes Partnersheet sowie www.acv.at/planen/partner) anbieten. Dazu ist aus datenschutzrechtlichen Gründen Ihre Einwilligung erforderlich, um die wir Sie hiermit bitten. Die Einwilligung können Sie jederzeit mit Wirkung für die Zukunft widerrufen. 
Ich bin damit einverstanden, dass die Internationales Amtssitz und Konferenzzentrum Wien, AG meine hier angeführten personenbezogenen Daten speichert, verarbeitet und an die im beiliegenden Partnersheet genannten Partnerunternehmen (vgl. auch www.acv.at/planen/partner) zu dem Zweck weitergibt, dass diese mir eigene Zusatzleistungen wie z.B. Catering, Standbauleistungen, Werbeflächen und Beschilderung, Event bzw. Medientechnik, Logistik usw. anbieten können. Weiters bin ich damit einverstanden, dass meine hier angeführten personenbezogenen Datei gespeichert, verarbeitet und an Shop-Betreiber, Medienpartner und andere Teilnehmer des Spielefestes zu dem Zweck weitergegeben werden, damit das Spielefest und dessen Unterhaltsprogramm beworben und abgewickelt werden kann. Diese Einwilligung zur Nutzung meiner im Rahmen unserer Geschäftsbeziehung bzw. Anbahnung unserer Geschäftsbeziehung übermittelten personenbezogenen Daten kann ich jederzeit mit Wirkung für die Zukunft widerrufen. Hierzu reicht eine E-Mail-Nachricht an datenschutz@acv.at. Die Datenschutzerklärung ist unter www.acv.at/spielefest-datenschutz.html abrufbar.</t>
    </r>
  </si>
  <si>
    <t xml:space="preserve">      </t>
  </si>
  <si>
    <t>Rückwand</t>
  </si>
  <si>
    <t>Infopult</t>
  </si>
  <si>
    <t xml:space="preserve">          </t>
  </si>
  <si>
    <t>Unterschrift</t>
  </si>
  <si>
    <t>X</t>
  </si>
  <si>
    <t>Preis netto</t>
  </si>
  <si>
    <t>Anzahl</t>
  </si>
  <si>
    <t>Total</t>
  </si>
  <si>
    <r>
      <t xml:space="preserve">STAND 9m² (3x3m) </t>
    </r>
    <r>
      <rPr>
        <b/>
        <vertAlign val="superscript"/>
        <sz val="11"/>
        <color theme="0"/>
        <rFont val="Arial"/>
        <family val="2"/>
      </rPr>
      <t>1,2</t>
    </r>
  </si>
  <si>
    <t>Inkludierte Leistungen</t>
  </si>
  <si>
    <r>
      <t xml:space="preserve">Rückwand 2,5m Höhe inkl. Grafik Querformat 2x1m </t>
    </r>
    <r>
      <rPr>
        <sz val="8"/>
        <color theme="1"/>
        <rFont val="Arial"/>
        <family val="2"/>
      </rPr>
      <t>(druckfähiges PDF, 72 dpi im Ausdruckformat)</t>
    </r>
  </si>
  <si>
    <t>Seitenwand 2,5m Höhe</t>
  </si>
  <si>
    <t xml:space="preserve">2 Spots für Grafik </t>
  </si>
  <si>
    <t>1 Infopult versperrbar</t>
  </si>
  <si>
    <t>1 Regal (80x40x202cm)</t>
  </si>
  <si>
    <t>1 Tisch (120x80cm),4 Sesseln</t>
  </si>
  <si>
    <t>Teppich - Bitte um Farbauswahl</t>
  </si>
  <si>
    <r>
      <t xml:space="preserve">STAND 36m² (6x6m) </t>
    </r>
    <r>
      <rPr>
        <b/>
        <vertAlign val="superscript"/>
        <sz val="11"/>
        <color theme="0"/>
        <rFont val="Arial"/>
        <family val="2"/>
      </rPr>
      <t>1,2</t>
    </r>
  </si>
  <si>
    <r>
      <t xml:space="preserve">Rückwand 2,5m Höhe inkl. Grafik Querformat 3x1,5m </t>
    </r>
    <r>
      <rPr>
        <sz val="8"/>
        <color theme="1"/>
        <rFont val="Arial"/>
        <family val="2"/>
      </rPr>
      <t>(druckfähiges PDF, 72 dpi im Ausdruckformat)</t>
    </r>
  </si>
  <si>
    <t xml:space="preserve">3 Spots für Grafik </t>
  </si>
  <si>
    <t>2 Tisch (120x80cm),8 Sesseln</t>
  </si>
  <si>
    <t>Lager versperrbar 2x1m</t>
  </si>
  <si>
    <r>
      <t>STAND 81m² (9x9m)</t>
    </r>
    <r>
      <rPr>
        <b/>
        <vertAlign val="superscript"/>
        <sz val="11"/>
        <color theme="0"/>
        <rFont val="Arial"/>
        <family val="2"/>
      </rPr>
      <t xml:space="preserve"> 1,2</t>
    </r>
  </si>
  <si>
    <r>
      <t xml:space="preserve">Rückwand 2,5m Höhe inkl. Grafik Querformat 4x2m </t>
    </r>
    <r>
      <rPr>
        <sz val="8"/>
        <color theme="1"/>
        <rFont val="Arial"/>
        <family val="2"/>
      </rPr>
      <t>(druckfähiges PDF, 72 dpi im Ausdruckformat)</t>
    </r>
  </si>
  <si>
    <t xml:space="preserve">4 Spots für Grafik </t>
  </si>
  <si>
    <t>2 Infopulte versperrbar</t>
  </si>
  <si>
    <t>2 Regale (80x40x202cm)</t>
  </si>
  <si>
    <t>4 Tische (120x80cm),16 Sesseln</t>
  </si>
  <si>
    <t>Lager versperrbar 3x2m</t>
  </si>
  <si>
    <t>ZWISCHENSUMME: STANDKOSTEN</t>
  </si>
  <si>
    <r>
      <t>INDIVIDUELLER STAND AB 9m² (3x3m)</t>
    </r>
    <r>
      <rPr>
        <b/>
        <vertAlign val="superscript"/>
        <sz val="11"/>
        <color theme="0"/>
        <rFont val="Arial"/>
        <family val="2"/>
      </rPr>
      <t xml:space="preserve"> 1,2</t>
    </r>
  </si>
  <si>
    <t>Bitte kontaktieren Sie uns für ein individuelles Angebot!</t>
  </si>
  <si>
    <r>
      <t xml:space="preserve">MÖBEL </t>
    </r>
    <r>
      <rPr>
        <b/>
        <vertAlign val="superscript"/>
        <sz val="11"/>
        <color theme="0"/>
        <rFont val="Arial"/>
        <family val="2"/>
      </rPr>
      <t>1</t>
    </r>
  </si>
  <si>
    <t>Lieferant</t>
  </si>
  <si>
    <t>AF01 Konferenzstuhl</t>
  </si>
  <si>
    <t>ACV</t>
  </si>
  <si>
    <t>AF02 Barhocker</t>
  </si>
  <si>
    <t>AF03 Konferenztisch (140x60)</t>
  </si>
  <si>
    <t>AF04 Konferenztisch (140x60) mit Blende</t>
  </si>
  <si>
    <t>AF05 Banketttisch (120x80)</t>
  </si>
  <si>
    <t>AF06 Banketttisch groß (160x80)</t>
  </si>
  <si>
    <t>AF07 Banketttisch rund (ø 180)</t>
  </si>
  <si>
    <t>AF08 Foyertisch (78x78)</t>
  </si>
  <si>
    <t>AF09 Stehtisch eckig (70x70)</t>
  </si>
  <si>
    <t>AF10 Garderobenständer rund (20 Haken) für Lager</t>
  </si>
  <si>
    <t>AF11 Kühlschrank niedrig</t>
  </si>
  <si>
    <t>AF12 Leder-Fauteuil grau 1-Sitzer</t>
  </si>
  <si>
    <t>SYMA</t>
  </si>
  <si>
    <t>AF13 Leder-Fauteuil grau 2-Sitzer</t>
  </si>
  <si>
    <t>AF14 Schiebetürschrank</t>
  </si>
  <si>
    <t>AF15 Wandregal (ca. 80x40x200)</t>
  </si>
  <si>
    <t>STANDBAU ZUSATZBESTELLUNG ²</t>
  </si>
  <si>
    <t>Höhe</t>
  </si>
  <si>
    <t>MB14 Seitenwandelement verklipst je lfm</t>
  </si>
  <si>
    <t>MC10 Podest 100x50cm, Höhe wählbar (50/75/95cm)</t>
  </si>
  <si>
    <t>MC12 Podest 100x100cm, Höhe wählbar (50/75/95cm)</t>
  </si>
  <si>
    <t>MC74 Wandgarderobe</t>
  </si>
  <si>
    <t>LICHT ²</t>
  </si>
  <si>
    <t>MD20 Spot SYMA-Solo</t>
  </si>
  <si>
    <t>MD22 HQI 70W Ausleger</t>
  </si>
  <si>
    <t>MD 70C HQI Strahler</t>
  </si>
  <si>
    <r>
      <t xml:space="preserve">GRAFIK </t>
    </r>
    <r>
      <rPr>
        <b/>
        <vertAlign val="superscript"/>
        <sz val="11"/>
        <color theme="0"/>
        <rFont val="Arial"/>
        <family val="2"/>
      </rPr>
      <t>1</t>
    </r>
  </si>
  <si>
    <t>Grafikanzahl</t>
  </si>
  <si>
    <t>AH24 Grafische Gestaltung, Brandingfläche Rückwand pro Sujet 
(inkl. 2 Korrekturschleifen, Formatmutationen für weitere Rückwände inbegriffen)</t>
  </si>
  <si>
    <t>AH25 Grafische Gestaltung Brandingfläche Infopult pro Sujet 
(inkl. 2 Korrekturschleifen, Formatmutationen für weitere Rückwände inbegriffen)</t>
  </si>
  <si>
    <t>Branding Infopult (Sujet wird vom Aussteller gestellt)</t>
  </si>
  <si>
    <t>PFLANZEN ²</t>
  </si>
  <si>
    <t>MP01 Ficus Benjamini</t>
  </si>
  <si>
    <t>MP02 Kentia Fächerpalme</t>
  </si>
  <si>
    <t>MP03 Kentia Fächerpalme groß</t>
  </si>
  <si>
    <t>MP04 Lorbeer Pyramide</t>
  </si>
  <si>
    <t>MP05 Bux im Gefäß</t>
  </si>
  <si>
    <t>MP06 Raumabtrennung</t>
  </si>
  <si>
    <t>PC HARDWARE ³</t>
  </si>
  <si>
    <t>AH01 HP Notebook I7, 14" Full HD, MS WIN, MS Off., WLAN</t>
  </si>
  <si>
    <t>H82</t>
  </si>
  <si>
    <t>MONITORE ³</t>
  </si>
  <si>
    <t>AH03 55" LED/ LCD Flachbildschirm, Full-HD 16:9 HDMI/VGA, USB inkl. Standfuß</t>
  </si>
  <si>
    <t>AH04 86" LED/ LCD Flachbildschirm, 4K 16:9 HDMI/VGA, USB inkl. Standfuß
Limitierte Sückzahl!</t>
  </si>
  <si>
    <t>DRUCKER ³</t>
  </si>
  <si>
    <t>AH05 A4 Laserdrucker, b/w, 1200 dpi, USB/NW</t>
  </si>
  <si>
    <t>AH06 A4 Farb-Laserdrucker, USB/NW, inkl. 200 Drucke (jeder weitere Druck 0,30 €)</t>
  </si>
  <si>
    <t>AH07 DIN A4-Papier (Packung 500 Blatt)</t>
  </si>
  <si>
    <r>
      <t xml:space="preserve">STROM </t>
    </r>
    <r>
      <rPr>
        <b/>
        <vertAlign val="superscript"/>
        <sz val="11"/>
        <color theme="0"/>
        <rFont val="Arial"/>
        <family val="2"/>
      </rPr>
      <t>1</t>
    </r>
  </si>
  <si>
    <t>AS01 Stromanschluss 16A, 2,2kW inkl. Stromverbrauch</t>
  </si>
  <si>
    <t>AS02 Steckdose 3-fach</t>
  </si>
  <si>
    <t>AS03 Stromanschluss 16A, 10kW inkl. Stromverbrauch</t>
  </si>
  <si>
    <t>AS04 CEE-Sicherungsverteiler 16A</t>
  </si>
  <si>
    <t>AS05 Stromanschluss 32A, 20kW inkl. Stromverbrauch</t>
  </si>
  <si>
    <t>AS06 CEE-Sicherungsverteiler 32A</t>
  </si>
  <si>
    <t>INTERNET ³</t>
  </si>
  <si>
    <t>AH08 ACV Internet connection 1MBit – public IP/automatic assign</t>
  </si>
  <si>
    <t xml:space="preserve">AH09 ACV Internet connection 2MBit – public IP/automatic assign </t>
  </si>
  <si>
    <t>AH10 ACV Internet connection 4MBit – public IP/automatic assign</t>
  </si>
  <si>
    <t>AH11 ACV Internet connection 10MBit – public IP/automatic assign</t>
  </si>
  <si>
    <t>AH12 ACV Internet connection 15MBit – public IP/automatic assign</t>
  </si>
  <si>
    <t>AH13 ACV Internet connection 20MBit – public IP/automatic assign</t>
  </si>
  <si>
    <t>AH14 ACV Internet connection 30MBit – public IP/automatic assign</t>
  </si>
  <si>
    <r>
      <t xml:space="preserve">PERSONAL </t>
    </r>
    <r>
      <rPr>
        <b/>
        <vertAlign val="superscript"/>
        <sz val="11"/>
        <color theme="0"/>
        <rFont val="Arial"/>
        <family val="2"/>
      </rPr>
      <t>1,3</t>
    </r>
  </si>
  <si>
    <t>Personenanzahl</t>
  </si>
  <si>
    <t>Stunden/Person</t>
  </si>
  <si>
    <t>AH20 IT-Techniker - pro Stunde (bitte Stundenzahl eingeben); Mindestbuchungszeit: 4h ³</t>
  </si>
  <si>
    <t>AH21 IT-Techniker Tagessatz (10 Stunden) ³</t>
  </si>
  <si>
    <r>
      <t xml:space="preserve">AH22 Ausstellungs-/ Standbewachtung - pro Stunde; Mindestbuchungszeit: 4h </t>
    </r>
    <r>
      <rPr>
        <vertAlign val="superscript"/>
        <sz val="10"/>
        <color theme="1"/>
        <rFont val="Arial"/>
        <family val="2"/>
      </rPr>
      <t>1</t>
    </r>
  </si>
  <si>
    <r>
      <t xml:space="preserve">AH23 Standbetreuung (Host, Hostessen) - pro Stunde; Mindestbuchungszeit: 4h </t>
    </r>
    <r>
      <rPr>
        <vertAlign val="superscript"/>
        <sz val="10"/>
        <color theme="1"/>
        <rFont val="Arial"/>
        <family val="2"/>
      </rPr>
      <t>1</t>
    </r>
  </si>
  <si>
    <r>
      <t>REINIGUNG</t>
    </r>
    <r>
      <rPr>
        <b/>
        <vertAlign val="superscript"/>
        <sz val="11"/>
        <color theme="0"/>
        <rFont val="Arial"/>
        <family val="2"/>
      </rPr>
      <t xml:space="preserve"> 1</t>
    </r>
  </si>
  <si>
    <r>
      <t>PARKEN</t>
    </r>
    <r>
      <rPr>
        <b/>
        <vertAlign val="superscript"/>
        <sz val="11"/>
        <color theme="0"/>
        <rFont val="Arial"/>
        <family val="2"/>
      </rPr>
      <t>1</t>
    </r>
  </si>
  <si>
    <t>AP01 Wochenparkticket für PKW</t>
  </si>
  <si>
    <t>KOSTEN  NETTO</t>
  </si>
  <si>
    <t>(Standkosten &amp; Zusatzleistungen)</t>
  </si>
  <si>
    <t>+ UMSATZSTEUER (20%)</t>
  </si>
  <si>
    <t>ZWISCHENSUMME</t>
  </si>
  <si>
    <t xml:space="preserve"> + VERTRAGSGEBÜHR 1%</t>
  </si>
  <si>
    <t>KOSTEN GESAMT BRUTTO</t>
  </si>
  <si>
    <t>1) Allgemeine Teilnahmebedingungen Seite B9-B16; 2) Allgemeine Teilnahmebedingungen Seite B18-B20; 3) Allgemeine Teilnahmebedingungen Seite B21-B23</t>
  </si>
  <si>
    <t>AF16 Papierkorb</t>
  </si>
  <si>
    <t>AR01 Standreinigung je m² - Bitte Anzahl der Tage eintragen</t>
  </si>
  <si>
    <t>AR02 Grundreinigung je m² - Bitte Anzahl der Tage eintragen</t>
  </si>
  <si>
    <t>AR03 Zusätzliche Müllentleerung ca. alle 3 Stunden</t>
  </si>
  <si>
    <r>
      <rPr>
        <b/>
        <sz val="10"/>
        <color theme="1" tint="0.249977111117893"/>
        <rFont val="Arial"/>
        <family val="2"/>
      </rPr>
      <t>!NUR BIS 31.03.2022!</t>
    </r>
    <r>
      <rPr>
        <sz val="10"/>
        <color theme="1" tint="0.249977111117893"/>
        <rFont val="Arial"/>
        <family val="2"/>
      </rPr>
      <t xml:space="preserve"> -10% FRÜHBUCHER-RABATT </t>
    </r>
    <r>
      <rPr>
        <sz val="8"/>
        <color theme="1" tint="0.249977111117893"/>
        <rFont val="Arial"/>
        <family val="2"/>
      </rPr>
      <t>AUF DEN M² PREIS</t>
    </r>
  </si>
  <si>
    <t xml:space="preserve">OFFIZIELLE ANMELDUNG </t>
  </si>
  <si>
    <r>
      <t xml:space="preserve">ZUSATZLEISTUNGEN </t>
    </r>
    <r>
      <rPr>
        <sz val="12"/>
        <color theme="0"/>
        <rFont val="Arial"/>
        <family val="2"/>
      </rPr>
      <t>BESTELLFRIST 17.07.2022</t>
    </r>
  </si>
  <si>
    <t>Anzahlung 50% bis 14 Tage nach Bestellung und 50% bis 14.08.2022; Bei Buchung nach dem 14.08.2022 werden die vollen Kosten sofort fällig</t>
  </si>
  <si>
    <r>
      <t xml:space="preserve">FLÄCHE- &amp; STANDBAUPAKET </t>
    </r>
    <r>
      <rPr>
        <sz val="12"/>
        <color theme="0"/>
        <rFont val="Arial"/>
        <family val="2"/>
      </rPr>
      <t>BESTELLFRIST 17.07.2022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</si>
</sst>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quot;€&quot;\ #,##0.00"/>
  </numFmts>
  <fonts count="42" x14ac:knownFonts="1">
    <font>
      <sz val="11"/>
      <color theme="1"/>
      <name val="Calibri"/>
      <family val="2"/>
      <scheme val="minor"/>
    </font>
    <font>
      <sz val="11"/>
      <color theme="1"/>
      <name val="Calibri"/>
      <family val="2"/>
      <scheme val="minor"/>
    </font>
    <font>
      <sz val="11"/>
      <color rgb="FF9C5700"/>
      <name val="Calibri"/>
      <family val="2"/>
      <scheme val="minor"/>
    </font>
    <font>
      <sz val="11"/>
      <color theme="1"/>
      <name val="Arial"/>
      <family val="2"/>
    </font>
    <font>
      <b/>
      <sz val="10"/>
      <color theme="1" tint="0.249977111117893"/>
      <name val="Arial"/>
      <family val="2"/>
    </font>
    <font>
      <sz val="11"/>
      <color theme="0"/>
      <name val="Arial"/>
      <family val="2"/>
    </font>
    <font>
      <sz val="10"/>
      <color theme="1"/>
      <name val="Arial"/>
      <family val="2"/>
    </font>
    <font>
      <sz val="8"/>
      <color theme="1"/>
      <name val="Arial"/>
      <family val="2"/>
    </font>
    <font>
      <sz val="8"/>
      <color theme="1"/>
      <name val="Gotham Book"/>
      <family val="3"/>
    </font>
    <font>
      <sz val="18"/>
      <color theme="0"/>
      <name val="Arial"/>
      <family val="2"/>
    </font>
    <font>
      <b/>
      <sz val="8"/>
      <color theme="1" tint="0.249977111117893"/>
      <name val="Arial"/>
      <family val="2"/>
    </font>
    <font>
      <sz val="12"/>
      <color theme="0"/>
      <name val="Arial"/>
      <family val="2"/>
    </font>
    <font>
      <sz val="8"/>
      <color theme="1" tint="0.34998626667073579"/>
      <name val="Arial"/>
      <family val="2"/>
    </font>
    <font>
      <b/>
      <sz val="11"/>
      <color theme="0"/>
      <name val="Arial"/>
      <family val="2"/>
    </font>
    <font>
      <b/>
      <sz val="10"/>
      <color theme="1" tint="4.9989318521683403E-2"/>
      <name val="Arial"/>
      <family val="2"/>
    </font>
    <font>
      <sz val="9"/>
      <color theme="1"/>
      <name val="Arial"/>
      <family val="2"/>
    </font>
    <font>
      <b/>
      <sz val="12"/>
      <color theme="1" tint="4.9989318521683403E-2"/>
      <name val="Arial"/>
      <family val="2"/>
    </font>
    <font>
      <b/>
      <sz val="11"/>
      <color theme="1" tint="0.249977111117893"/>
      <name val="Arial"/>
      <family val="2"/>
    </font>
    <font>
      <sz val="11"/>
      <color theme="1" tint="0.249977111117893"/>
      <name val="Arial"/>
      <family val="2"/>
    </font>
    <font>
      <sz val="9"/>
      <color theme="0"/>
      <name val="Arial"/>
      <family val="2"/>
    </font>
    <font>
      <sz val="10"/>
      <color theme="0"/>
      <name val="Arial"/>
      <family val="2"/>
    </font>
    <font>
      <sz val="10"/>
      <color theme="1" tint="4.9989318521683403E-2"/>
      <name val="Arial"/>
      <family val="2"/>
    </font>
    <font>
      <sz val="8"/>
      <color theme="1" tint="0.249977111117893"/>
      <name val="Arial"/>
      <family val="2"/>
    </font>
    <font>
      <sz val="10"/>
      <color theme="1"/>
      <name val="Gotham Book"/>
      <family val="3"/>
    </font>
    <font>
      <sz val="11"/>
      <color theme="1"/>
      <name val="Gotham Book"/>
      <family val="3"/>
    </font>
    <font>
      <b/>
      <sz val="11"/>
      <color theme="1"/>
      <name val="Arial"/>
      <family val="2"/>
    </font>
    <font>
      <b/>
      <vertAlign val="superscript"/>
      <sz val="11"/>
      <color theme="0"/>
      <name val="Arial"/>
      <family val="2"/>
    </font>
    <font>
      <vertAlign val="superscript"/>
      <sz val="10"/>
      <color theme="1"/>
      <name val="Arial"/>
      <family val="2"/>
    </font>
    <font>
      <sz val="11"/>
      <color theme="0"/>
      <name val="Calibri"/>
      <family val="2"/>
      <scheme val="minor"/>
    </font>
    <font>
      <sz val="11"/>
      <color rgb="FFFF0000"/>
      <name val="Calibri"/>
      <family val="2"/>
      <scheme val="minor"/>
    </font>
    <font>
      <sz val="11"/>
      <color rgb="FFFF0000"/>
      <name val="Arial"/>
      <family val="2"/>
    </font>
    <font>
      <sz val="10"/>
      <color rgb="FFFF0000"/>
      <name val="Arial"/>
      <family val="2"/>
    </font>
    <font>
      <sz val="13"/>
      <color theme="0"/>
      <name val="Arial"/>
      <family val="2"/>
    </font>
    <font>
      <sz val="13"/>
      <color rgb="FFFF0000"/>
      <name val="Arial"/>
      <family val="2"/>
    </font>
    <font>
      <sz val="13"/>
      <color theme="1"/>
      <name val="Arial"/>
      <family val="2"/>
    </font>
    <font>
      <sz val="12"/>
      <color theme="1"/>
      <name val="Arial"/>
      <family val="2"/>
    </font>
    <font>
      <b/>
      <sz val="12"/>
      <color theme="1" tint="0.249977111117893"/>
      <name val="Arial"/>
      <family val="2"/>
    </font>
    <font>
      <sz val="10"/>
      <color theme="1" tint="0.249977111117893"/>
      <name val="Arial"/>
      <family val="2"/>
    </font>
    <font>
      <sz val="5"/>
      <color theme="1"/>
      <name val="Arial"/>
      <family val="2"/>
    </font>
    <font>
      <b/>
      <sz val="10"/>
      <color theme="1"/>
      <name val="Arial"/>
      <family val="2"/>
    </font>
    <font>
      <b/>
      <sz val="7.5"/>
      <color theme="1" tint="0.249977111117893"/>
      <name val="Arial"/>
      <family val="2"/>
    </font>
    <font>
      <sz val="8"/>
      <color rgb="FF000000"/>
      <name val="Segoe UI"/>
      <family val="2"/>
    </font>
  </fonts>
  <fills count="6">
    <fill>
      <patternFill patternType="none"/>
    </fill>
    <fill>
      <patternFill patternType="gray125"/>
    </fill>
    <fill>
      <patternFill patternType="solid">
        <fgColor rgb="FFFFEB9C"/>
      </patternFill>
    </fill>
    <fill>
      <patternFill patternType="solid">
        <fgColor rgb="FF3DAE2B"/>
        <bgColor indexed="64"/>
      </patternFill>
    </fill>
    <fill>
      <patternFill patternType="solid">
        <fgColor rgb="FF93D500"/>
        <bgColor indexed="64"/>
      </patternFill>
    </fill>
    <fill>
      <patternFill patternType="solid">
        <fgColor rgb="FF92D050"/>
        <bgColor indexed="64"/>
      </patternFill>
    </fill>
  </fills>
  <borders count="26">
    <border>
      <left/>
      <right/>
      <top/>
      <bottom/>
      <diagonal/>
    </border>
    <border>
      <left/>
      <right/>
      <top/>
      <bottom style="thin">
        <color rgb="FF3CB4E5"/>
      </bottom>
      <diagonal/>
    </border>
    <border>
      <left/>
      <right/>
      <top style="thin">
        <color rgb="FF3CB4E5"/>
      </top>
      <bottom style="thin">
        <color rgb="FF3CB4E5"/>
      </bottom>
      <diagonal/>
    </border>
    <border>
      <left/>
      <right/>
      <top style="thin">
        <color rgb="FF3CB4E5"/>
      </top>
      <bottom style="medium">
        <color rgb="FF3CB4E5"/>
      </bottom>
      <diagonal/>
    </border>
    <border>
      <left style="thin">
        <color rgb="FF3CB4E5"/>
      </left>
      <right style="thin">
        <color rgb="FF3CB4E5"/>
      </right>
      <top style="thin">
        <color rgb="FF3CB4E5"/>
      </top>
      <bottom/>
      <diagonal/>
    </border>
    <border>
      <left style="thin">
        <color rgb="FF3CB4E5"/>
      </left>
      <right/>
      <top style="thin">
        <color rgb="FF3CB4E5"/>
      </top>
      <bottom style="medium">
        <color rgb="FF3CB4E5"/>
      </bottom>
      <diagonal/>
    </border>
    <border>
      <left/>
      <right style="thin">
        <color rgb="FF3CB4E5"/>
      </right>
      <top style="thin">
        <color rgb="FF3CB4E5"/>
      </top>
      <bottom style="medium">
        <color rgb="FF3CB4E5"/>
      </bottom>
      <diagonal/>
    </border>
    <border>
      <left style="thin">
        <color rgb="FF93D500"/>
      </left>
      <right style="thin">
        <color rgb="FF3CB4E5"/>
      </right>
      <top style="thin">
        <color rgb="FF93D500"/>
      </top>
      <bottom/>
      <diagonal/>
    </border>
    <border>
      <left style="thin">
        <color rgb="FF3CB4E5"/>
      </left>
      <right style="thin">
        <color rgb="FF3CB4E5"/>
      </right>
      <top style="medium">
        <color rgb="FF3CB4E5"/>
      </top>
      <bottom/>
      <diagonal/>
    </border>
    <border>
      <left style="thin">
        <color rgb="FF3CB4E5"/>
      </left>
      <right style="thin">
        <color rgb="FF3CB4E5"/>
      </right>
      <top style="medium">
        <color rgb="FF3CB4E5"/>
      </top>
      <bottom style="thin">
        <color rgb="FF3CB4E5"/>
      </bottom>
      <diagonal/>
    </border>
    <border>
      <left style="thin">
        <color rgb="FF3CB4E5"/>
      </left>
      <right/>
      <top style="medium">
        <color rgb="FF3CB4E5"/>
      </top>
      <bottom style="thin">
        <color rgb="FF3CB4E5"/>
      </bottom>
      <diagonal/>
    </border>
    <border>
      <left/>
      <right style="medium">
        <color rgb="FF3CB4E5"/>
      </right>
      <top style="medium">
        <color rgb="FF3CB4E5"/>
      </top>
      <bottom style="thin">
        <color rgb="FF3CB4E5"/>
      </bottom>
      <diagonal/>
    </border>
    <border>
      <left style="medium">
        <color rgb="FF3CB4E5"/>
      </left>
      <right/>
      <top style="thin">
        <color rgb="FF3CB4E5"/>
      </top>
      <bottom/>
      <diagonal/>
    </border>
    <border>
      <left/>
      <right/>
      <top style="thin">
        <color rgb="FF3CB4E5"/>
      </top>
      <bottom/>
      <diagonal/>
    </border>
    <border>
      <left/>
      <right style="medium">
        <color rgb="FF3CB4E5"/>
      </right>
      <top style="thin">
        <color rgb="FF3CB4E5"/>
      </top>
      <bottom/>
      <diagonal/>
    </border>
    <border>
      <left style="medium">
        <color rgb="FF3CB4E5"/>
      </left>
      <right/>
      <top/>
      <bottom/>
      <diagonal/>
    </border>
    <border>
      <left/>
      <right style="medium">
        <color rgb="FF3CB4E5"/>
      </right>
      <top/>
      <bottom/>
      <diagonal/>
    </border>
    <border>
      <left style="medium">
        <color rgb="FF3CB4E5"/>
      </left>
      <right/>
      <top style="thin">
        <color rgb="FF3CB4E5"/>
      </top>
      <bottom style="medium">
        <color rgb="FF3CB4E5"/>
      </bottom>
      <diagonal/>
    </border>
    <border>
      <left style="thin">
        <color rgb="FF3CB4E5"/>
      </left>
      <right style="thin">
        <color rgb="FF3CB4E5"/>
      </right>
      <top style="thin">
        <color rgb="FF3CB4E5"/>
      </top>
      <bottom style="medium">
        <color rgb="FF3CB4E5"/>
      </bottom>
      <diagonal/>
    </border>
    <border>
      <left style="thin">
        <color rgb="FF3CB4E5"/>
      </left>
      <right style="medium">
        <color rgb="FF3CB4E5"/>
      </right>
      <top style="thin">
        <color rgb="FF3CB4E5"/>
      </top>
      <bottom style="medium">
        <color rgb="FF3CB4E5"/>
      </bottom>
      <diagonal/>
    </border>
    <border>
      <left/>
      <right/>
      <top style="thin">
        <color rgb="FF3CB4E5"/>
      </top>
      <bottom style="double">
        <color rgb="FF3CB4E5"/>
      </bottom>
      <diagonal/>
    </border>
    <border>
      <left/>
      <right/>
      <top style="medium">
        <color rgb="FF3CB4E5"/>
      </top>
      <bottom style="double">
        <color rgb="FF3CB4E5"/>
      </bottom>
      <diagonal/>
    </border>
    <border>
      <left/>
      <right/>
      <top/>
      <bottom style="thin">
        <color rgb="FF93D500"/>
      </bottom>
      <diagonal/>
    </border>
    <border>
      <left style="thin">
        <color rgb="FF3CB4E5"/>
      </left>
      <right style="thin">
        <color rgb="FF3CB4E5"/>
      </right>
      <top/>
      <bottom style="thin">
        <color rgb="FF3CB4E5"/>
      </bottom>
      <diagonal/>
    </border>
    <border>
      <left style="thin">
        <color rgb="FF3CB4E5"/>
      </left>
      <right style="thin">
        <color rgb="FF3CB4E5"/>
      </right>
      <top style="thin">
        <color rgb="FF3CB4E5"/>
      </top>
      <bottom style="thin">
        <color rgb="FF3CB4E5"/>
      </bottom>
      <diagonal/>
    </border>
    <border>
      <left style="thin">
        <color rgb="FF93D500"/>
      </left>
      <right/>
      <top style="thin">
        <color rgb="FF93D500"/>
      </top>
      <bottom/>
      <diagonal/>
    </border>
  </borders>
  <cellStyleXfs count="3">
    <xf numFmtId="0" fontId="0" fillId="0" borderId="0"/>
    <xf numFmtId="43" fontId="1" fillId="0" borderId="0" applyFont="0" applyFill="0" applyBorder="0" applyAlignment="0" applyProtection="0"/>
    <xf numFmtId="0" fontId="2" fillId="2" borderId="0" applyNumberFormat="0" applyBorder="0" applyAlignment="0" applyProtection="0"/>
  </cellStyleXfs>
  <cellXfs count="125">
    <xf numFmtId="0" fontId="0" fillId="0" borderId="0" xfId="0"/>
    <xf numFmtId="0" fontId="3" fillId="0" borderId="0" xfId="0" applyFont="1" applyAlignment="1" applyProtection="1">
      <alignment horizontal="right"/>
      <protection locked="0"/>
    </xf>
    <xf numFmtId="0" fontId="14" fillId="5" borderId="0" xfId="2" applyFont="1" applyFill="1" applyBorder="1" applyAlignment="1" applyProtection="1">
      <alignment horizontal="center"/>
      <protection locked="0"/>
    </xf>
    <xf numFmtId="0" fontId="5" fillId="0" borderId="0" xfId="0" applyFont="1" applyProtection="1">
      <protection locked="0"/>
    </xf>
    <xf numFmtId="0" fontId="30" fillId="0" borderId="0" xfId="0" applyFont="1" applyProtection="1">
      <protection locked="0"/>
    </xf>
    <xf numFmtId="0" fontId="3" fillId="0" borderId="0" xfId="0" applyFont="1" applyProtection="1">
      <protection locked="0"/>
    </xf>
    <xf numFmtId="0" fontId="6" fillId="0" borderId="0" xfId="0" applyFont="1" applyAlignment="1" applyProtection="1">
      <alignment horizontal="left" wrapText="1"/>
      <protection locked="0"/>
    </xf>
    <xf numFmtId="0" fontId="7" fillId="0" borderId="0" xfId="0" applyFont="1" applyAlignment="1" applyProtection="1">
      <alignment horizontal="left" wrapText="1"/>
      <protection locked="0"/>
    </xf>
    <xf numFmtId="0" fontId="8" fillId="0" borderId="0" xfId="0" applyFont="1" applyAlignment="1" applyProtection="1">
      <alignment horizontal="left" wrapText="1"/>
      <protection locked="0"/>
    </xf>
    <xf numFmtId="0" fontId="0" fillId="0" borderId="0" xfId="0" applyProtection="1">
      <protection locked="0"/>
    </xf>
    <xf numFmtId="0" fontId="28" fillId="0" borderId="0" xfId="0" applyFont="1" applyProtection="1">
      <protection locked="0"/>
    </xf>
    <xf numFmtId="0" fontId="29" fillId="0" borderId="0" xfId="0" applyFont="1" applyProtection="1">
      <protection locked="0"/>
    </xf>
    <xf numFmtId="0" fontId="13" fillId="0" borderId="0" xfId="0" applyFont="1" applyProtection="1">
      <protection locked="0"/>
    </xf>
    <xf numFmtId="0" fontId="4" fillId="2" borderId="3" xfId="2" applyFont="1" applyBorder="1" applyAlignment="1" applyProtection="1">
      <alignment horizontal="center"/>
      <protection locked="0"/>
    </xf>
    <xf numFmtId="0" fontId="12" fillId="0" borderId="4" xfId="0" applyFont="1" applyBorder="1" applyAlignment="1" applyProtection="1">
      <alignment horizontal="center" vertical="center"/>
      <protection locked="0"/>
    </xf>
    <xf numFmtId="0" fontId="14" fillId="2" borderId="9" xfId="2" applyFont="1" applyBorder="1" applyAlignment="1" applyProtection="1">
      <alignment horizontal="center"/>
      <protection locked="0"/>
    </xf>
    <xf numFmtId="165" fontId="3" fillId="0" borderId="13" xfId="1" applyNumberFormat="1" applyFont="1" applyBorder="1" applyProtection="1">
      <protection locked="0"/>
    </xf>
    <xf numFmtId="0" fontId="3" fillId="0" borderId="13" xfId="0" applyFont="1" applyBorder="1" applyProtection="1">
      <protection locked="0"/>
    </xf>
    <xf numFmtId="0" fontId="15" fillId="0" borderId="14" xfId="0" applyFont="1" applyBorder="1" applyProtection="1">
      <protection locked="0"/>
    </xf>
    <xf numFmtId="165" fontId="3" fillId="0" borderId="0" xfId="1" applyNumberFormat="1" applyFont="1" applyBorder="1" applyProtection="1">
      <protection locked="0"/>
    </xf>
    <xf numFmtId="0" fontId="15" fillId="0" borderId="16" xfId="0" applyFont="1" applyBorder="1" applyProtection="1">
      <protection locked="0"/>
    </xf>
    <xf numFmtId="0" fontId="16" fillId="2" borderId="18" xfId="2" applyFont="1" applyBorder="1" applyAlignment="1" applyProtection="1">
      <alignment horizontal="right"/>
      <protection locked="0"/>
    </xf>
    <xf numFmtId="0" fontId="16" fillId="2" borderId="19" xfId="2" applyFont="1" applyBorder="1" applyAlignment="1" applyProtection="1">
      <alignment horizontal="right"/>
      <protection locked="0"/>
    </xf>
    <xf numFmtId="165" fontId="3" fillId="0" borderId="0" xfId="1" applyNumberFormat="1" applyFont="1" applyBorder="1" applyAlignment="1" applyProtection="1">
      <alignment horizontal="right"/>
      <protection locked="0"/>
    </xf>
    <xf numFmtId="0" fontId="15" fillId="0" borderId="0" xfId="0" applyFont="1" applyAlignment="1" applyProtection="1">
      <alignment horizontal="right"/>
      <protection locked="0"/>
    </xf>
    <xf numFmtId="0" fontId="20" fillId="0" borderId="0" xfId="0" applyFont="1" applyProtection="1">
      <protection locked="0"/>
    </xf>
    <xf numFmtId="0" fontId="3" fillId="0" borderId="16" xfId="0" applyFont="1" applyBorder="1" applyProtection="1">
      <protection locked="0"/>
    </xf>
    <xf numFmtId="0" fontId="31" fillId="0" borderId="0" xfId="0" applyFont="1" applyProtection="1">
      <protection locked="0"/>
    </xf>
    <xf numFmtId="0" fontId="6" fillId="0" borderId="0" xfId="0" applyFont="1" applyProtection="1">
      <protection locked="0"/>
    </xf>
    <xf numFmtId="0" fontId="18" fillId="0" borderId="20" xfId="0" applyFont="1" applyBorder="1" applyProtection="1">
      <protection locked="0"/>
    </xf>
    <xf numFmtId="0" fontId="18" fillId="0" borderId="0" xfId="0" applyFont="1" applyAlignment="1" applyProtection="1">
      <alignment horizontal="right"/>
      <protection locked="0"/>
    </xf>
    <xf numFmtId="0" fontId="18" fillId="0" borderId="0" xfId="0" applyFont="1" applyProtection="1">
      <protection locked="0"/>
    </xf>
    <xf numFmtId="165" fontId="18" fillId="0" borderId="0" xfId="0" applyNumberFormat="1" applyFont="1" applyAlignment="1" applyProtection="1">
      <alignment horizontal="center"/>
      <protection locked="0"/>
    </xf>
    <xf numFmtId="0" fontId="13" fillId="4" borderId="25" xfId="0" applyFont="1" applyFill="1" applyBorder="1" applyAlignment="1" applyProtection="1">
      <alignment vertical="center"/>
      <protection locked="0"/>
    </xf>
    <xf numFmtId="165" fontId="39" fillId="5" borderId="0" xfId="1" applyNumberFormat="1" applyFont="1" applyFill="1" applyBorder="1" applyProtection="1">
      <protection locked="0"/>
    </xf>
    <xf numFmtId="165" fontId="6" fillId="5" borderId="0" xfId="0" applyNumberFormat="1" applyFont="1" applyFill="1" applyProtection="1">
      <protection locked="0"/>
    </xf>
    <xf numFmtId="165" fontId="3" fillId="0" borderId="0" xfId="1" applyNumberFormat="1" applyFont="1" applyProtection="1">
      <protection locked="0"/>
    </xf>
    <xf numFmtId="0" fontId="19" fillId="0" borderId="0" xfId="0" applyFont="1" applyAlignment="1" applyProtection="1">
      <alignment horizontal="center"/>
      <protection locked="0"/>
    </xf>
    <xf numFmtId="0" fontId="19" fillId="0" borderId="0" xfId="0" applyFont="1" applyAlignment="1" applyProtection="1">
      <alignment horizontal="center" vertical="center"/>
      <protection locked="0"/>
    </xf>
    <xf numFmtId="165" fontId="6" fillId="0" borderId="24" xfId="1" applyNumberFormat="1" applyFont="1" applyBorder="1" applyProtection="1">
      <protection locked="0"/>
    </xf>
    <xf numFmtId="0" fontId="14" fillId="2" borderId="24" xfId="2" applyFont="1" applyBorder="1" applyAlignment="1" applyProtection="1">
      <alignment horizontal="center"/>
      <protection locked="0"/>
    </xf>
    <xf numFmtId="165" fontId="6" fillId="0" borderId="24" xfId="0" applyNumberFormat="1" applyFont="1" applyBorder="1" applyProtection="1">
      <protection locked="0"/>
    </xf>
    <xf numFmtId="0" fontId="20" fillId="0" borderId="0" xfId="0" applyFont="1" applyAlignment="1" applyProtection="1">
      <alignment horizontal="center"/>
      <protection locked="0"/>
    </xf>
    <xf numFmtId="0" fontId="15" fillId="0" borderId="0" xfId="0" applyFont="1" applyAlignment="1" applyProtection="1">
      <alignment horizontal="center"/>
      <protection locked="0"/>
    </xf>
    <xf numFmtId="165" fontId="20" fillId="0" borderId="0" xfId="0" applyNumberFormat="1" applyFont="1" applyProtection="1">
      <protection locked="0"/>
    </xf>
    <xf numFmtId="0" fontId="32" fillId="0" borderId="0" xfId="0" applyFont="1" applyProtection="1">
      <protection locked="0"/>
    </xf>
    <xf numFmtId="0" fontId="33" fillId="0" borderId="0" xfId="0" applyFont="1" applyProtection="1">
      <protection locked="0"/>
    </xf>
    <xf numFmtId="0" fontId="34" fillId="0" borderId="0" xfId="0" applyFont="1" applyProtection="1">
      <protection locked="0"/>
    </xf>
    <xf numFmtId="165" fontId="3" fillId="0" borderId="0" xfId="0" applyNumberFormat="1" applyFont="1" applyProtection="1">
      <protection locked="0"/>
    </xf>
    <xf numFmtId="0" fontId="18" fillId="0" borderId="2" xfId="0" applyFont="1" applyBorder="1" applyProtection="1">
      <protection locked="0"/>
    </xf>
    <xf numFmtId="0" fontId="3" fillId="0" borderId="2" xfId="0" applyFont="1" applyBorder="1" applyAlignment="1" applyProtection="1">
      <alignment horizontal="right"/>
      <protection locked="0"/>
    </xf>
    <xf numFmtId="0" fontId="25" fillId="0" borderId="1" xfId="0" applyFont="1" applyBorder="1" applyAlignment="1" applyProtection="1">
      <alignment horizontal="right"/>
      <protection locked="0"/>
    </xf>
    <xf numFmtId="0" fontId="5" fillId="0" borderId="0" xfId="0" applyFont="1" applyAlignment="1" applyProtection="1">
      <alignment horizontal="center"/>
      <protection locked="0"/>
    </xf>
    <xf numFmtId="0" fontId="6" fillId="0" borderId="1" xfId="0" applyFont="1" applyBorder="1" applyAlignment="1" applyProtection="1">
      <alignment horizontal="right"/>
      <protection locked="0"/>
    </xf>
    <xf numFmtId="0" fontId="35" fillId="0" borderId="20" xfId="0" applyFont="1" applyBorder="1" applyProtection="1">
      <protection locked="0"/>
    </xf>
    <xf numFmtId="0" fontId="38" fillId="0" borderId="0" xfId="0" applyFont="1" applyProtection="1">
      <protection locked="0"/>
    </xf>
    <xf numFmtId="0" fontId="23" fillId="0" borderId="0" xfId="0" applyFont="1" applyAlignment="1" applyProtection="1">
      <alignment wrapText="1"/>
      <protection locked="0"/>
    </xf>
    <xf numFmtId="0" fontId="23" fillId="0" borderId="0" xfId="0" applyFont="1" applyProtection="1">
      <protection locked="0"/>
    </xf>
    <xf numFmtId="0" fontId="24" fillId="0" borderId="0" xfId="0" applyFont="1" applyProtection="1">
      <protection locked="0"/>
    </xf>
    <xf numFmtId="0" fontId="6" fillId="0" borderId="0" xfId="0" applyFont="1" applyAlignment="1" applyProtection="1">
      <alignment horizontal="right" wrapText="1"/>
    </xf>
    <xf numFmtId="0" fontId="3" fillId="0" borderId="0" xfId="0" applyFont="1" applyAlignment="1" applyProtection="1">
      <alignment horizontal="right"/>
    </xf>
    <xf numFmtId="0" fontId="3" fillId="0" borderId="0" xfId="0" applyFont="1" applyAlignment="1" applyProtection="1">
      <alignment horizontal="right" wrapText="1"/>
    </xf>
    <xf numFmtId="49" fontId="6" fillId="0" borderId="0" xfId="0" quotePrefix="1" applyNumberFormat="1" applyFont="1" applyAlignment="1" applyProtection="1">
      <alignment horizontal="right" vertical="center" wrapText="1"/>
    </xf>
    <xf numFmtId="0" fontId="6" fillId="0" borderId="2" xfId="0" applyFont="1" applyBorder="1" applyAlignment="1" applyProtection="1">
      <alignment horizontal="right" vertical="center" wrapText="1"/>
    </xf>
    <xf numFmtId="0" fontId="6" fillId="0" borderId="2" xfId="0" applyFont="1" applyBorder="1" applyAlignment="1" applyProtection="1">
      <alignment vertical="center" wrapText="1"/>
    </xf>
    <xf numFmtId="0" fontId="6" fillId="0" borderId="2" xfId="0" applyFont="1" applyBorder="1" applyAlignment="1" applyProtection="1">
      <alignment horizontal="left" vertical="center" wrapText="1"/>
    </xf>
    <xf numFmtId="0" fontId="0" fillId="0" borderId="0" xfId="0" applyProtection="1"/>
    <xf numFmtId="165" fontId="12" fillId="0" borderId="4" xfId="1" applyNumberFormat="1" applyFont="1" applyBorder="1" applyAlignment="1" applyProtection="1">
      <alignment horizontal="center" vertical="center" wrapText="1"/>
    </xf>
    <xf numFmtId="0" fontId="12" fillId="0" borderId="4" xfId="0" applyFont="1" applyBorder="1" applyAlignment="1" applyProtection="1">
      <alignment horizontal="center" vertical="center"/>
    </xf>
    <xf numFmtId="0" fontId="13" fillId="4" borderId="7" xfId="0" applyFont="1" applyFill="1" applyBorder="1" applyAlignment="1" applyProtection="1">
      <alignment vertical="center"/>
    </xf>
    <xf numFmtId="0" fontId="6" fillId="0" borderId="12" xfId="0" applyFont="1" applyBorder="1" applyAlignment="1" applyProtection="1">
      <alignment horizontal="left" vertical="center" wrapText="1" indent="2"/>
    </xf>
    <xf numFmtId="0" fontId="6" fillId="0" borderId="15" xfId="0" applyFont="1" applyBorder="1" applyAlignment="1" applyProtection="1">
      <alignment horizontal="left" vertical="center" indent="6"/>
    </xf>
    <xf numFmtId="0" fontId="6" fillId="0" borderId="15" xfId="0" applyFont="1" applyBorder="1" applyAlignment="1" applyProtection="1">
      <alignment horizontal="left" vertical="center" wrapText="1" indent="6"/>
    </xf>
    <xf numFmtId="0" fontId="6" fillId="0" borderId="17" xfId="0" applyFont="1" applyBorder="1" applyAlignment="1" applyProtection="1">
      <alignment horizontal="left" vertical="center" wrapText="1" indent="6"/>
    </xf>
    <xf numFmtId="165" fontId="6" fillId="0" borderId="8" xfId="1" applyNumberFormat="1" applyFont="1" applyBorder="1" applyProtection="1"/>
    <xf numFmtId="165" fontId="6" fillId="0" borderId="9" xfId="1" applyNumberFormat="1" applyFont="1" applyBorder="1" applyProtection="1"/>
    <xf numFmtId="0" fontId="15" fillId="0" borderId="0" xfId="0" applyFont="1" applyAlignment="1" applyProtection="1">
      <alignment horizontal="left" vertical="center" wrapText="1" indent="6"/>
    </xf>
    <xf numFmtId="0" fontId="18" fillId="0" borderId="20" xfId="0" applyFont="1" applyBorder="1" applyAlignment="1" applyProtection="1">
      <alignment horizontal="right"/>
    </xf>
    <xf numFmtId="0" fontId="3" fillId="0" borderId="0" xfId="0" applyFont="1" applyProtection="1"/>
    <xf numFmtId="165" fontId="3" fillId="0" borderId="0" xfId="1" applyNumberFormat="1" applyFont="1" applyProtection="1"/>
    <xf numFmtId="0" fontId="6" fillId="0" borderId="24" xfId="0" applyFont="1" applyBorder="1" applyAlignment="1" applyProtection="1">
      <alignment wrapText="1"/>
    </xf>
    <xf numFmtId="165" fontId="6" fillId="0" borderId="24" xfId="1" applyNumberFormat="1" applyFont="1" applyBorder="1" applyProtection="1"/>
    <xf numFmtId="0" fontId="6" fillId="0" borderId="24" xfId="0" applyFont="1" applyBorder="1" applyProtection="1"/>
    <xf numFmtId="0" fontId="3" fillId="0" borderId="22" xfId="0" applyFont="1" applyBorder="1" applyProtection="1"/>
    <xf numFmtId="0" fontId="6" fillId="0" borderId="23" xfId="0" applyFont="1" applyBorder="1" applyProtection="1"/>
    <xf numFmtId="0" fontId="21" fillId="0" borderId="24" xfId="0" applyFont="1" applyBorder="1" applyProtection="1"/>
    <xf numFmtId="0" fontId="37" fillId="0" borderId="2" xfId="0" applyFont="1" applyBorder="1" applyAlignment="1" applyProtection="1">
      <alignment horizontal="right"/>
    </xf>
    <xf numFmtId="0" fontId="22" fillId="0" borderId="2" xfId="0" applyFont="1" applyBorder="1" applyProtection="1"/>
    <xf numFmtId="0" fontId="37" fillId="0" borderId="2" xfId="0" quotePrefix="1" applyFont="1" applyBorder="1" applyAlignment="1" applyProtection="1">
      <alignment horizontal="right"/>
    </xf>
    <xf numFmtId="165" fontId="3" fillId="0" borderId="2" xfId="1" applyNumberFormat="1" applyFont="1" applyBorder="1" applyAlignment="1" applyProtection="1">
      <alignment horizontal="right"/>
    </xf>
    <xf numFmtId="0" fontId="17" fillId="0" borderId="1" xfId="0" applyFont="1" applyBorder="1" applyAlignment="1" applyProtection="1">
      <alignment horizontal="right"/>
    </xf>
    <xf numFmtId="165" fontId="25" fillId="0" borderId="1" xfId="1" applyNumberFormat="1" applyFont="1" applyBorder="1" applyAlignment="1" applyProtection="1">
      <alignment horizontal="right"/>
    </xf>
    <xf numFmtId="165" fontId="6" fillId="0" borderId="1" xfId="1" applyNumberFormat="1" applyFont="1" applyBorder="1" applyAlignment="1" applyProtection="1">
      <alignment horizontal="right"/>
    </xf>
    <xf numFmtId="0" fontId="36" fillId="0" borderId="20" xfId="0" applyFont="1" applyBorder="1" applyAlignment="1" applyProtection="1">
      <alignment horizontal="right"/>
    </xf>
    <xf numFmtId="0" fontId="35" fillId="0" borderId="20" xfId="0" applyFont="1" applyBorder="1" applyProtection="1"/>
    <xf numFmtId="0" fontId="10" fillId="0" borderId="0" xfId="0" applyFont="1" applyProtection="1"/>
    <xf numFmtId="165" fontId="38" fillId="0" borderId="0" xfId="1" applyNumberFormat="1" applyFont="1" applyProtection="1"/>
    <xf numFmtId="0" fontId="40" fillId="0" borderId="0" xfId="0" applyFont="1" applyAlignment="1" applyProtection="1">
      <alignment vertical="top"/>
    </xf>
    <xf numFmtId="165" fontId="6" fillId="0" borderId="24" xfId="0" applyNumberFormat="1" applyFont="1" applyBorder="1" applyProtection="1"/>
    <xf numFmtId="165" fontId="37" fillId="0" borderId="2" xfId="0" applyNumberFormat="1" applyFont="1" applyBorder="1" applyProtection="1"/>
    <xf numFmtId="165" fontId="37" fillId="0" borderId="2" xfId="0" applyNumberFormat="1" applyFont="1" applyBorder="1" applyAlignment="1" applyProtection="1">
      <alignment horizontal="right"/>
    </xf>
    <xf numFmtId="165" fontId="17" fillId="0" borderId="1" xfId="0" applyNumberFormat="1" applyFont="1" applyBorder="1" applyAlignment="1" applyProtection="1">
      <alignment horizontal="right"/>
    </xf>
    <xf numFmtId="165" fontId="37" fillId="0" borderId="1" xfId="0" applyNumberFormat="1" applyFont="1" applyBorder="1" applyAlignment="1" applyProtection="1">
      <alignment horizontal="right"/>
    </xf>
    <xf numFmtId="165" fontId="36" fillId="0" borderId="20" xfId="0" applyNumberFormat="1" applyFont="1" applyBorder="1" applyAlignment="1" applyProtection="1">
      <alignment horizontal="right"/>
    </xf>
    <xf numFmtId="0" fontId="4" fillId="2" borderId="1" xfId="2" applyFont="1" applyBorder="1" applyAlignment="1" applyProtection="1">
      <alignment horizontal="center"/>
      <protection locked="0"/>
    </xf>
    <xf numFmtId="0" fontId="9" fillId="3" borderId="0" xfId="0" applyFont="1" applyFill="1" applyAlignment="1" applyProtection="1">
      <alignment horizontal="center" vertical="center"/>
    </xf>
    <xf numFmtId="0" fontId="9" fillId="3" borderId="0" xfId="0" applyFont="1" applyFill="1" applyAlignment="1" applyProtection="1">
      <alignment horizontal="center" vertical="center"/>
      <protection locked="0"/>
    </xf>
    <xf numFmtId="164" fontId="4" fillId="2" borderId="2" xfId="2" applyNumberFormat="1" applyFont="1" applyBorder="1" applyAlignment="1" applyProtection="1">
      <alignment horizontal="center"/>
    </xf>
    <xf numFmtId="0" fontId="4" fillId="2" borderId="2" xfId="2" applyFont="1" applyBorder="1" applyAlignment="1" applyProtection="1">
      <alignment horizontal="center"/>
      <protection locked="0"/>
    </xf>
    <xf numFmtId="49" fontId="4" fillId="2" borderId="2" xfId="2" applyNumberFormat="1" applyFont="1" applyBorder="1" applyAlignment="1" applyProtection="1">
      <alignment horizontal="center"/>
      <protection locked="0"/>
    </xf>
    <xf numFmtId="0" fontId="3" fillId="0" borderId="0" xfId="0" applyFont="1" applyAlignment="1" applyProtection="1">
      <alignment horizontal="left" wrapText="1"/>
    </xf>
    <xf numFmtId="0" fontId="6" fillId="0" borderId="2"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164" fontId="4" fillId="2" borderId="2" xfId="2" applyNumberFormat="1" applyFont="1" applyBorder="1" applyAlignment="1" applyProtection="1">
      <alignment horizontal="center"/>
      <protection locked="0"/>
    </xf>
    <xf numFmtId="49" fontId="10" fillId="2" borderId="1" xfId="2" applyNumberFormat="1" applyFont="1" applyBorder="1" applyAlignment="1" applyProtection="1">
      <alignment horizontal="center" vertical="center"/>
      <protection locked="0"/>
    </xf>
    <xf numFmtId="49" fontId="10" fillId="2" borderId="2" xfId="2" applyNumberFormat="1" applyFont="1" applyBorder="1" applyAlignment="1" applyProtection="1">
      <alignment horizontal="center" vertical="center"/>
      <protection locked="0"/>
    </xf>
    <xf numFmtId="0" fontId="6" fillId="0" borderId="0" xfId="0" applyFont="1" applyAlignment="1" applyProtection="1">
      <alignment horizontal="left" vertical="center" wrapText="1" indent="2"/>
    </xf>
    <xf numFmtId="0" fontId="4" fillId="0" borderId="13" xfId="0" applyFont="1" applyBorder="1" applyAlignment="1" applyProtection="1">
      <alignment horizontal="left" vertical="center" wrapText="1"/>
    </xf>
    <xf numFmtId="0" fontId="39" fillId="0" borderId="13" xfId="0" applyFont="1" applyBorder="1" applyAlignment="1" applyProtection="1">
      <alignment horizontal="left" vertical="center" wrapText="1"/>
    </xf>
    <xf numFmtId="165" fontId="6" fillId="0" borderId="10" xfId="0" applyNumberFormat="1" applyFont="1" applyBorder="1" applyAlignment="1" applyProtection="1">
      <alignment horizontal="center"/>
    </xf>
    <xf numFmtId="165" fontId="6" fillId="0" borderId="11" xfId="0" applyNumberFormat="1" applyFont="1" applyBorder="1" applyAlignment="1" applyProtection="1">
      <alignment horizontal="center"/>
    </xf>
    <xf numFmtId="165" fontId="18" fillId="0" borderId="21" xfId="0" applyNumberFormat="1" applyFont="1" applyBorder="1" applyAlignment="1" applyProtection="1">
      <alignment horizontal="center"/>
    </xf>
    <xf numFmtId="0" fontId="4" fillId="2" borderId="3" xfId="2" applyFont="1" applyBorder="1" applyAlignment="1" applyProtection="1">
      <alignment horizontal="center"/>
      <protection locked="0"/>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cellXfs>
  <cellStyles count="3">
    <cellStyle name="Komma" xfId="1" builtinId="3"/>
    <cellStyle name="Neutral" xfId="2" builtinId="28"/>
    <cellStyle name="Standard" xfId="0" builtinId="0"/>
  </cellStyles>
  <dxfs count="0"/>
  <tableStyles count="0" defaultTableStyle="TableStyleMedium2" defaultPivotStyle="PivotStyleLight16"/>
  <colors>
    <mruColors>
      <color rgb="FF3CB4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30257</xdr:colOff>
      <xdr:row>49</xdr:row>
      <xdr:rowOff>23687</xdr:rowOff>
    </xdr:from>
    <xdr:to>
      <xdr:col>4</xdr:col>
      <xdr:colOff>640294</xdr:colOff>
      <xdr:row>49</xdr:row>
      <xdr:rowOff>189287</xdr:rowOff>
    </xdr:to>
    <xdr:grpSp>
      <xdr:nvGrpSpPr>
        <xdr:cNvPr id="3" name="Gruppieren 2">
          <a:extLst>
            <a:ext uri="{FF2B5EF4-FFF2-40B4-BE49-F238E27FC236}">
              <a16:creationId xmlns:a16="http://schemas.microsoft.com/office/drawing/2014/main" id="{00000000-0008-0000-0000-000003000000}"/>
            </a:ext>
          </a:extLst>
        </xdr:cNvPr>
        <xdr:cNvGrpSpPr/>
      </xdr:nvGrpSpPr>
      <xdr:grpSpPr>
        <a:xfrm>
          <a:off x="4945157" y="15406562"/>
          <a:ext cx="3543737" cy="165600"/>
          <a:chOff x="4949639" y="11207158"/>
          <a:chExt cx="3545979" cy="165600"/>
        </a:xfrm>
      </xdr:grpSpPr>
      <xdr:sp macro="" textlink="">
        <xdr:nvSpPr>
          <xdr:cNvPr id="4" name="Rechteck 3">
            <a:extLst>
              <a:ext uri="{FF2B5EF4-FFF2-40B4-BE49-F238E27FC236}">
                <a16:creationId xmlns:a16="http://schemas.microsoft.com/office/drawing/2014/main" id="{00000000-0008-0000-0000-000004000000}"/>
              </a:ext>
            </a:extLst>
          </xdr:cNvPr>
          <xdr:cNvSpPr/>
        </xdr:nvSpPr>
        <xdr:spPr>
          <a:xfrm>
            <a:off x="4949639" y="11207158"/>
            <a:ext cx="629994" cy="165600"/>
          </a:xfrm>
          <a:prstGeom prst="rect">
            <a:avLst/>
          </a:prstGeom>
          <a:solidFill>
            <a:srgbClr val="D728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sp macro="" textlink="">
        <xdr:nvSpPr>
          <xdr:cNvPr id="5" name="Rechteck 4">
            <a:extLst>
              <a:ext uri="{FF2B5EF4-FFF2-40B4-BE49-F238E27FC236}">
                <a16:creationId xmlns:a16="http://schemas.microsoft.com/office/drawing/2014/main" id="{00000000-0008-0000-0000-000005000000}"/>
              </a:ext>
            </a:extLst>
          </xdr:cNvPr>
          <xdr:cNvSpPr/>
        </xdr:nvSpPr>
        <xdr:spPr>
          <a:xfrm>
            <a:off x="5845347" y="11207158"/>
            <a:ext cx="629994" cy="165600"/>
          </a:xfrm>
          <a:prstGeom prst="rect">
            <a:avLst/>
          </a:prstGeom>
          <a:solidFill>
            <a:srgbClr val="3DAE2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sp macro="" textlink="">
        <xdr:nvSpPr>
          <xdr:cNvPr id="6" name="Rechteck 5">
            <a:extLst>
              <a:ext uri="{FF2B5EF4-FFF2-40B4-BE49-F238E27FC236}">
                <a16:creationId xmlns:a16="http://schemas.microsoft.com/office/drawing/2014/main" id="{00000000-0008-0000-0000-000006000000}"/>
              </a:ext>
            </a:extLst>
          </xdr:cNvPr>
          <xdr:cNvSpPr/>
        </xdr:nvSpPr>
        <xdr:spPr>
          <a:xfrm>
            <a:off x="6755957" y="11207158"/>
            <a:ext cx="629994" cy="165600"/>
          </a:xfrm>
          <a:prstGeom prst="rect">
            <a:avLst/>
          </a:prstGeom>
          <a:solidFill>
            <a:srgbClr val="3CB4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sp macro="" textlink="">
        <xdr:nvSpPr>
          <xdr:cNvPr id="7" name="Rechteck 6">
            <a:extLst>
              <a:ext uri="{FF2B5EF4-FFF2-40B4-BE49-F238E27FC236}">
                <a16:creationId xmlns:a16="http://schemas.microsoft.com/office/drawing/2014/main" id="{00000000-0008-0000-0000-000007000000}"/>
              </a:ext>
            </a:extLst>
          </xdr:cNvPr>
          <xdr:cNvSpPr/>
        </xdr:nvSpPr>
        <xdr:spPr>
          <a:xfrm>
            <a:off x="7865624" y="11207158"/>
            <a:ext cx="629994" cy="165600"/>
          </a:xfrm>
          <a:prstGeom prst="rect">
            <a:avLst/>
          </a:prstGeom>
          <a:solidFill>
            <a:srgbClr val="0055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grpSp>
    <xdr:clientData/>
  </xdr:twoCellAnchor>
  <xdr:twoCellAnchor>
    <xdr:from>
      <xdr:col>0</xdr:col>
      <xdr:colOff>379543</xdr:colOff>
      <xdr:row>43</xdr:row>
      <xdr:rowOff>58795</xdr:rowOff>
    </xdr:from>
    <xdr:to>
      <xdr:col>0</xdr:col>
      <xdr:colOff>512893</xdr:colOff>
      <xdr:row>49</xdr:row>
      <xdr:rowOff>194095</xdr:rowOff>
    </xdr:to>
    <xdr:grpSp>
      <xdr:nvGrpSpPr>
        <xdr:cNvPr id="8" name="Gruppieren 7">
          <a:extLst>
            <a:ext uri="{FF2B5EF4-FFF2-40B4-BE49-F238E27FC236}">
              <a16:creationId xmlns:a16="http://schemas.microsoft.com/office/drawing/2014/main" id="{00000000-0008-0000-0000-000008000000}"/>
            </a:ext>
          </a:extLst>
        </xdr:cNvPr>
        <xdr:cNvGrpSpPr/>
      </xdr:nvGrpSpPr>
      <xdr:grpSpPr>
        <a:xfrm>
          <a:off x="379543" y="14184370"/>
          <a:ext cx="133350" cy="1392600"/>
          <a:chOff x="401955" y="2393848"/>
          <a:chExt cx="133350" cy="1118756"/>
        </a:xfrm>
      </xdr:grpSpPr>
      <xdr:pic>
        <xdr:nvPicPr>
          <xdr:cNvPr id="9" name="Grafik 8" descr="Ãhnliches Fot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955" y="2393848"/>
            <a:ext cx="133350" cy="14575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Grafik 9" descr="Ãhnliches Foto">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955" y="2558393"/>
            <a:ext cx="133350" cy="1476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Grafik 10" descr="Ãhnliches Foto">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955" y="2721032"/>
            <a:ext cx="133350" cy="1476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Grafik 11" descr="Ãhnliches Foto">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955" y="2874146"/>
            <a:ext cx="133350" cy="1476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Grafik 12" descr="Ãhnliches Foto">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955" y="3030141"/>
            <a:ext cx="133350" cy="1476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Grafik 13" descr="Ãhnliches Foto">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955" y="3208020"/>
            <a:ext cx="133350" cy="14456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Grafik 14" descr="Ãhnliches Foto">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955" y="3366849"/>
            <a:ext cx="133350" cy="14575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357188</xdr:colOff>
      <xdr:row>53</xdr:row>
      <xdr:rowOff>11646</xdr:rowOff>
    </xdr:from>
    <xdr:to>
      <xdr:col>0</xdr:col>
      <xdr:colOff>499587</xdr:colOff>
      <xdr:row>60</xdr:row>
      <xdr:rowOff>190999</xdr:rowOff>
    </xdr:to>
    <xdr:grpSp>
      <xdr:nvGrpSpPr>
        <xdr:cNvPr id="16" name="Gruppieren 15">
          <a:extLst>
            <a:ext uri="{FF2B5EF4-FFF2-40B4-BE49-F238E27FC236}">
              <a16:creationId xmlns:a16="http://schemas.microsoft.com/office/drawing/2014/main" id="{00000000-0008-0000-0000-000010000000}"/>
            </a:ext>
          </a:extLst>
        </xdr:cNvPr>
        <xdr:cNvGrpSpPr/>
      </xdr:nvGrpSpPr>
      <xdr:grpSpPr>
        <a:xfrm>
          <a:off x="357188" y="16232721"/>
          <a:ext cx="142399" cy="1646203"/>
          <a:chOff x="357188" y="3943090"/>
          <a:chExt cx="142399" cy="1304493"/>
        </a:xfrm>
      </xdr:grpSpPr>
      <xdr:pic>
        <xdr:nvPicPr>
          <xdr:cNvPr id="17" name="Grafik 16" descr="Ãhnliches Foto">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237" y="3943090"/>
            <a:ext cx="133350" cy="14575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8" name="Grafik 17" descr="Ãhnliches Foto">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237" y="4107635"/>
            <a:ext cx="133350" cy="1476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 name="Grafik 18" descr="Ãhnliches Foto">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237" y="4270274"/>
            <a:ext cx="133350" cy="1476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 name="Grafik 19" descr="Ãhnliches Foto">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237" y="4423388"/>
            <a:ext cx="133350" cy="1476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 name="Grafik 20" descr="Ãhnliches Foto">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237" y="4579383"/>
            <a:ext cx="133350" cy="1476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Grafik 21" descr="Ãhnliches Foto">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237" y="4757262"/>
            <a:ext cx="133350" cy="14456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Grafik 22" descr="Ãhnliches Foto">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237" y="4916091"/>
            <a:ext cx="133350" cy="14575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Grafik 23" descr="Ãhnliches Foto">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88" y="5101828"/>
            <a:ext cx="133350" cy="14575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357902</xdr:colOff>
      <xdr:row>64</xdr:row>
      <xdr:rowOff>34268</xdr:rowOff>
    </xdr:from>
    <xdr:to>
      <xdr:col>0</xdr:col>
      <xdr:colOff>496490</xdr:colOff>
      <xdr:row>71</xdr:row>
      <xdr:rowOff>204095</xdr:rowOff>
    </xdr:to>
    <xdr:grpSp>
      <xdr:nvGrpSpPr>
        <xdr:cNvPr id="25" name="Gruppieren 24">
          <a:extLst>
            <a:ext uri="{FF2B5EF4-FFF2-40B4-BE49-F238E27FC236}">
              <a16:creationId xmlns:a16="http://schemas.microsoft.com/office/drawing/2014/main" id="{00000000-0008-0000-0000-000019000000}"/>
            </a:ext>
          </a:extLst>
        </xdr:cNvPr>
        <xdr:cNvGrpSpPr/>
      </xdr:nvGrpSpPr>
      <xdr:grpSpPr>
        <a:xfrm>
          <a:off x="357902" y="18560393"/>
          <a:ext cx="138588" cy="1636677"/>
          <a:chOff x="357902" y="5661162"/>
          <a:chExt cx="138588" cy="1294967"/>
        </a:xfrm>
      </xdr:grpSpPr>
      <xdr:grpSp>
        <xdr:nvGrpSpPr>
          <xdr:cNvPr id="26" name="Gruppieren 25">
            <a:extLst>
              <a:ext uri="{FF2B5EF4-FFF2-40B4-BE49-F238E27FC236}">
                <a16:creationId xmlns:a16="http://schemas.microsoft.com/office/drawing/2014/main" id="{00000000-0008-0000-0000-00001A000000}"/>
              </a:ext>
            </a:extLst>
          </xdr:cNvPr>
          <xdr:cNvGrpSpPr/>
        </xdr:nvGrpSpPr>
        <xdr:grpSpPr>
          <a:xfrm>
            <a:off x="357902" y="5661162"/>
            <a:ext cx="133350" cy="1118756"/>
            <a:chOff x="357902" y="5661162"/>
            <a:chExt cx="133350" cy="1118756"/>
          </a:xfrm>
        </xdr:grpSpPr>
        <xdr:pic>
          <xdr:nvPicPr>
            <xdr:cNvPr id="28" name="Grafik 27" descr="Ãhnliches Foto">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902" y="5661162"/>
              <a:ext cx="133350" cy="14575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Grafik 28" descr="Ãhnliches Foto">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902" y="5825707"/>
              <a:ext cx="133350" cy="1476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Grafik 29" descr="Ãhnliches Foto">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902" y="5988346"/>
              <a:ext cx="133350" cy="1476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Grafik 30" descr="Ãhnliches Foto">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902" y="6141460"/>
              <a:ext cx="133350" cy="1476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Grafik 31" descr="Ãhnliches Foto">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902" y="6297455"/>
              <a:ext cx="133350" cy="1476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Grafik 32" descr="Ãhnliches Foto">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902" y="6475334"/>
              <a:ext cx="133350" cy="14456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Grafik 33" descr="Ãhnliches Foto">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902" y="6634163"/>
              <a:ext cx="133350" cy="14575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27" name="Grafik 26" descr="Ãhnliches Foto">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40" y="6810374"/>
            <a:ext cx="133350" cy="14575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36980</xdr:colOff>
      <xdr:row>60</xdr:row>
      <xdr:rowOff>30411</xdr:rowOff>
    </xdr:from>
    <xdr:to>
      <xdr:col>4</xdr:col>
      <xdr:colOff>647017</xdr:colOff>
      <xdr:row>60</xdr:row>
      <xdr:rowOff>186486</xdr:rowOff>
    </xdr:to>
    <xdr:grpSp>
      <xdr:nvGrpSpPr>
        <xdr:cNvPr id="40" name="Gruppieren 39">
          <a:extLst>
            <a:ext uri="{FF2B5EF4-FFF2-40B4-BE49-F238E27FC236}">
              <a16:creationId xmlns:a16="http://schemas.microsoft.com/office/drawing/2014/main" id="{00000000-0008-0000-0000-000028000000}"/>
            </a:ext>
          </a:extLst>
        </xdr:cNvPr>
        <xdr:cNvGrpSpPr/>
      </xdr:nvGrpSpPr>
      <xdr:grpSpPr>
        <a:xfrm>
          <a:off x="4951880" y="17718336"/>
          <a:ext cx="3543737" cy="156075"/>
          <a:chOff x="4949639" y="11207158"/>
          <a:chExt cx="3545979" cy="165600"/>
        </a:xfrm>
      </xdr:grpSpPr>
      <xdr:sp macro="" textlink="">
        <xdr:nvSpPr>
          <xdr:cNvPr id="41" name="Rechteck 40">
            <a:extLst>
              <a:ext uri="{FF2B5EF4-FFF2-40B4-BE49-F238E27FC236}">
                <a16:creationId xmlns:a16="http://schemas.microsoft.com/office/drawing/2014/main" id="{00000000-0008-0000-0000-000029000000}"/>
              </a:ext>
            </a:extLst>
          </xdr:cNvPr>
          <xdr:cNvSpPr/>
        </xdr:nvSpPr>
        <xdr:spPr>
          <a:xfrm>
            <a:off x="4949639" y="11207158"/>
            <a:ext cx="629994" cy="165600"/>
          </a:xfrm>
          <a:prstGeom prst="rect">
            <a:avLst/>
          </a:prstGeom>
          <a:solidFill>
            <a:srgbClr val="D728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sp macro="" textlink="">
        <xdr:nvSpPr>
          <xdr:cNvPr id="42" name="Rechteck 41">
            <a:extLst>
              <a:ext uri="{FF2B5EF4-FFF2-40B4-BE49-F238E27FC236}">
                <a16:creationId xmlns:a16="http://schemas.microsoft.com/office/drawing/2014/main" id="{00000000-0008-0000-0000-00002A000000}"/>
              </a:ext>
            </a:extLst>
          </xdr:cNvPr>
          <xdr:cNvSpPr/>
        </xdr:nvSpPr>
        <xdr:spPr>
          <a:xfrm>
            <a:off x="5845347" y="11207158"/>
            <a:ext cx="629994" cy="165600"/>
          </a:xfrm>
          <a:prstGeom prst="rect">
            <a:avLst/>
          </a:prstGeom>
          <a:solidFill>
            <a:srgbClr val="3DAE2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sp macro="" textlink="">
        <xdr:nvSpPr>
          <xdr:cNvPr id="43" name="Rechteck 42">
            <a:extLst>
              <a:ext uri="{FF2B5EF4-FFF2-40B4-BE49-F238E27FC236}">
                <a16:creationId xmlns:a16="http://schemas.microsoft.com/office/drawing/2014/main" id="{00000000-0008-0000-0000-00002B000000}"/>
              </a:ext>
            </a:extLst>
          </xdr:cNvPr>
          <xdr:cNvSpPr/>
        </xdr:nvSpPr>
        <xdr:spPr>
          <a:xfrm>
            <a:off x="6755957" y="11207158"/>
            <a:ext cx="629994" cy="165600"/>
          </a:xfrm>
          <a:prstGeom prst="rect">
            <a:avLst/>
          </a:prstGeom>
          <a:solidFill>
            <a:srgbClr val="3CB4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sp macro="" textlink="">
        <xdr:nvSpPr>
          <xdr:cNvPr id="44" name="Rechteck 43">
            <a:extLst>
              <a:ext uri="{FF2B5EF4-FFF2-40B4-BE49-F238E27FC236}">
                <a16:creationId xmlns:a16="http://schemas.microsoft.com/office/drawing/2014/main" id="{00000000-0008-0000-0000-00002C000000}"/>
              </a:ext>
            </a:extLst>
          </xdr:cNvPr>
          <xdr:cNvSpPr/>
        </xdr:nvSpPr>
        <xdr:spPr>
          <a:xfrm>
            <a:off x="7865624" y="11207158"/>
            <a:ext cx="629994" cy="165600"/>
          </a:xfrm>
          <a:prstGeom prst="rect">
            <a:avLst/>
          </a:prstGeom>
          <a:solidFill>
            <a:srgbClr val="0055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grpSp>
    <xdr:clientData/>
  </xdr:twoCellAnchor>
  <xdr:twoCellAnchor>
    <xdr:from>
      <xdr:col>1</xdr:col>
      <xdr:colOff>44824</xdr:colOff>
      <xdr:row>71</xdr:row>
      <xdr:rowOff>22412</xdr:rowOff>
    </xdr:from>
    <xdr:to>
      <xdr:col>4</xdr:col>
      <xdr:colOff>654861</xdr:colOff>
      <xdr:row>71</xdr:row>
      <xdr:rowOff>188012</xdr:rowOff>
    </xdr:to>
    <xdr:grpSp>
      <xdr:nvGrpSpPr>
        <xdr:cNvPr id="45" name="Gruppieren 44">
          <a:extLst>
            <a:ext uri="{FF2B5EF4-FFF2-40B4-BE49-F238E27FC236}">
              <a16:creationId xmlns:a16="http://schemas.microsoft.com/office/drawing/2014/main" id="{00000000-0008-0000-0000-00002D000000}"/>
            </a:ext>
          </a:extLst>
        </xdr:cNvPr>
        <xdr:cNvGrpSpPr/>
      </xdr:nvGrpSpPr>
      <xdr:grpSpPr>
        <a:xfrm>
          <a:off x="4959724" y="20015387"/>
          <a:ext cx="3543737" cy="165600"/>
          <a:chOff x="4949639" y="11207158"/>
          <a:chExt cx="3545979" cy="165600"/>
        </a:xfrm>
      </xdr:grpSpPr>
      <xdr:sp macro="" textlink="">
        <xdr:nvSpPr>
          <xdr:cNvPr id="46" name="Rechteck 45">
            <a:extLst>
              <a:ext uri="{FF2B5EF4-FFF2-40B4-BE49-F238E27FC236}">
                <a16:creationId xmlns:a16="http://schemas.microsoft.com/office/drawing/2014/main" id="{00000000-0008-0000-0000-00002E000000}"/>
              </a:ext>
            </a:extLst>
          </xdr:cNvPr>
          <xdr:cNvSpPr/>
        </xdr:nvSpPr>
        <xdr:spPr>
          <a:xfrm>
            <a:off x="4949639" y="11207158"/>
            <a:ext cx="629994" cy="165600"/>
          </a:xfrm>
          <a:prstGeom prst="rect">
            <a:avLst/>
          </a:prstGeom>
          <a:solidFill>
            <a:srgbClr val="D728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sp macro="" textlink="">
        <xdr:nvSpPr>
          <xdr:cNvPr id="47" name="Rechteck 46">
            <a:extLst>
              <a:ext uri="{FF2B5EF4-FFF2-40B4-BE49-F238E27FC236}">
                <a16:creationId xmlns:a16="http://schemas.microsoft.com/office/drawing/2014/main" id="{00000000-0008-0000-0000-00002F000000}"/>
              </a:ext>
            </a:extLst>
          </xdr:cNvPr>
          <xdr:cNvSpPr/>
        </xdr:nvSpPr>
        <xdr:spPr>
          <a:xfrm>
            <a:off x="5845347" y="11207158"/>
            <a:ext cx="629994" cy="165600"/>
          </a:xfrm>
          <a:prstGeom prst="rect">
            <a:avLst/>
          </a:prstGeom>
          <a:solidFill>
            <a:srgbClr val="3DAE2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sp macro="" textlink="">
        <xdr:nvSpPr>
          <xdr:cNvPr id="48" name="Rechteck 47">
            <a:extLst>
              <a:ext uri="{FF2B5EF4-FFF2-40B4-BE49-F238E27FC236}">
                <a16:creationId xmlns:a16="http://schemas.microsoft.com/office/drawing/2014/main" id="{00000000-0008-0000-0000-000030000000}"/>
              </a:ext>
            </a:extLst>
          </xdr:cNvPr>
          <xdr:cNvSpPr/>
        </xdr:nvSpPr>
        <xdr:spPr>
          <a:xfrm>
            <a:off x="6755957" y="11207158"/>
            <a:ext cx="629994" cy="165600"/>
          </a:xfrm>
          <a:prstGeom prst="rect">
            <a:avLst/>
          </a:prstGeom>
          <a:solidFill>
            <a:srgbClr val="3CB4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sp macro="" textlink="">
        <xdr:nvSpPr>
          <xdr:cNvPr id="49" name="Rechteck 48">
            <a:extLst>
              <a:ext uri="{FF2B5EF4-FFF2-40B4-BE49-F238E27FC236}">
                <a16:creationId xmlns:a16="http://schemas.microsoft.com/office/drawing/2014/main" id="{00000000-0008-0000-0000-000031000000}"/>
              </a:ext>
            </a:extLst>
          </xdr:cNvPr>
          <xdr:cNvSpPr/>
        </xdr:nvSpPr>
        <xdr:spPr>
          <a:xfrm>
            <a:off x="7865624" y="11207158"/>
            <a:ext cx="629994" cy="165600"/>
          </a:xfrm>
          <a:prstGeom prst="rect">
            <a:avLst/>
          </a:prstGeom>
          <a:solidFill>
            <a:srgbClr val="0055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grpSp>
    <xdr:clientData/>
  </xdr:twoCellAnchor>
  <xdr:twoCellAnchor>
    <xdr:from>
      <xdr:col>0</xdr:col>
      <xdr:colOff>162476</xdr:colOff>
      <xdr:row>5</xdr:row>
      <xdr:rowOff>9295</xdr:rowOff>
    </xdr:from>
    <xdr:to>
      <xdr:col>0</xdr:col>
      <xdr:colOff>295825</xdr:colOff>
      <xdr:row>5</xdr:row>
      <xdr:rowOff>142252</xdr:rowOff>
    </xdr:to>
    <xdr:pic>
      <xdr:nvPicPr>
        <xdr:cNvPr id="50" name="Grafik 49" descr="Bildergebnis fÃ¼r icon brie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476" y="1459212"/>
          <a:ext cx="133349" cy="1329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154195</xdr:colOff>
      <xdr:row>5</xdr:row>
      <xdr:rowOff>152316</xdr:rowOff>
    </xdr:from>
    <xdr:to>
      <xdr:col>0</xdr:col>
      <xdr:colOff>278020</xdr:colOff>
      <xdr:row>5</xdr:row>
      <xdr:rowOff>278340</xdr:rowOff>
    </xdr:to>
    <xdr:pic>
      <xdr:nvPicPr>
        <xdr:cNvPr id="51" name="Grafik 50" descr="Bildergebnis fÃ¼r icon handy">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4195" y="1602233"/>
          <a:ext cx="123825" cy="126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242047</xdr:colOff>
      <xdr:row>52</xdr:row>
      <xdr:rowOff>34780</xdr:rowOff>
    </xdr:from>
    <xdr:to>
      <xdr:col>5</xdr:col>
      <xdr:colOff>0</xdr:colOff>
      <xdr:row>59</xdr:row>
      <xdr:rowOff>194968</xdr:rowOff>
    </xdr:to>
    <xdr:pic>
      <xdr:nvPicPr>
        <xdr:cNvPr id="39" name="Grafik 38">
          <a:extLst>
            <a:ext uri="{FF2B5EF4-FFF2-40B4-BE49-F238E27FC236}">
              <a16:creationId xmlns:a16="http://schemas.microsoft.com/office/drawing/2014/main" id="{00000000-0008-0000-0000-000027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6419"/>
        <a:stretch/>
      </xdr:blipFill>
      <xdr:spPr>
        <a:xfrm>
          <a:off x="6480922" y="14122255"/>
          <a:ext cx="2891678" cy="1627040"/>
        </a:xfrm>
        <a:prstGeom prst="rect">
          <a:avLst/>
        </a:prstGeom>
      </xdr:spPr>
    </xdr:pic>
    <xdr:clientData/>
  </xdr:twoCellAnchor>
  <xdr:twoCellAnchor editAs="oneCell">
    <xdr:from>
      <xdr:col>2</xdr:col>
      <xdr:colOff>661185</xdr:colOff>
      <xdr:row>42</xdr:row>
      <xdr:rowOff>3641</xdr:rowOff>
    </xdr:from>
    <xdr:to>
      <xdr:col>5</xdr:col>
      <xdr:colOff>0</xdr:colOff>
      <xdr:row>49</xdr:row>
      <xdr:rowOff>19671</xdr:rowOff>
    </xdr:to>
    <xdr:pic>
      <xdr:nvPicPr>
        <xdr:cNvPr id="56" name="Grafik 55">
          <a:extLst>
            <a:ext uri="{FF2B5EF4-FFF2-40B4-BE49-F238E27FC236}">
              <a16:creationId xmlns:a16="http://schemas.microsoft.com/office/drawing/2014/main" id="{00000000-0008-0000-0000-000038000000}"/>
            </a:ext>
          </a:extLst>
        </xdr:cNvPr>
        <xdr:cNvPicPr>
          <a:picLocks noChangeAspect="1"/>
        </xdr:cNvPicPr>
      </xdr:nvPicPr>
      <xdr:blipFill rotWithShape="1">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r="5562"/>
        <a:stretch/>
      </xdr:blipFill>
      <xdr:spPr>
        <a:xfrm>
          <a:off x="6900060" y="11995616"/>
          <a:ext cx="2443965" cy="1482881"/>
        </a:xfrm>
        <a:prstGeom prst="rect">
          <a:avLst/>
        </a:prstGeom>
      </xdr:spPr>
    </xdr:pic>
    <xdr:clientData/>
  </xdr:twoCellAnchor>
  <xdr:twoCellAnchor editAs="oneCell">
    <xdr:from>
      <xdr:col>2</xdr:col>
      <xdr:colOff>3923</xdr:colOff>
      <xdr:row>62</xdr:row>
      <xdr:rowOff>207078</xdr:rowOff>
    </xdr:from>
    <xdr:to>
      <xdr:col>5</xdr:col>
      <xdr:colOff>0</xdr:colOff>
      <xdr:row>71</xdr:row>
      <xdr:rowOff>17069</xdr:rowOff>
    </xdr:to>
    <xdr:pic>
      <xdr:nvPicPr>
        <xdr:cNvPr id="58" name="Grafik 57">
          <a:extLst>
            <a:ext uri="{FF2B5EF4-FFF2-40B4-BE49-F238E27FC236}">
              <a16:creationId xmlns:a16="http://schemas.microsoft.com/office/drawing/2014/main" id="{00000000-0008-0000-0000-00003A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2792"/>
        <a:stretch/>
      </xdr:blipFill>
      <xdr:spPr>
        <a:xfrm>
          <a:off x="6242798" y="16390053"/>
          <a:ext cx="3120277" cy="1695941"/>
        </a:xfrm>
        <a:prstGeom prst="rect">
          <a:avLst/>
        </a:prstGeom>
      </xdr:spPr>
    </xdr:pic>
    <xdr:clientData/>
  </xdr:twoCellAnchor>
  <xdr:twoCellAnchor>
    <xdr:from>
      <xdr:col>0</xdr:col>
      <xdr:colOff>0</xdr:colOff>
      <xdr:row>33</xdr:row>
      <xdr:rowOff>28769</xdr:rowOff>
    </xdr:from>
    <xdr:to>
      <xdr:col>0</xdr:col>
      <xdr:colOff>4222134</xdr:colOff>
      <xdr:row>37</xdr:row>
      <xdr:rowOff>74083</xdr:rowOff>
    </xdr:to>
    <xdr:sp macro="" textlink="">
      <xdr:nvSpPr>
        <xdr:cNvPr id="52" name="Textfeld 51">
          <a:extLst>
            <a:ext uri="{FF2B5EF4-FFF2-40B4-BE49-F238E27FC236}">
              <a16:creationId xmlns:a16="http://schemas.microsoft.com/office/drawing/2014/main" id="{00000000-0008-0000-0000-000034000000}"/>
            </a:ext>
          </a:extLst>
        </xdr:cNvPr>
        <xdr:cNvSpPr txBox="1"/>
      </xdr:nvSpPr>
      <xdr:spPr>
        <a:xfrm>
          <a:off x="0" y="10887269"/>
          <a:ext cx="4222134" cy="123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de-AT" sz="1100" b="1">
              <a:solidFill>
                <a:schemeClr val="tx1">
                  <a:lumMod val="75000"/>
                  <a:lumOff val="25000"/>
                </a:schemeClr>
              </a:solidFill>
              <a:latin typeface="Arial" panose="020B0604020202020204" pitchFamily="34" charset="0"/>
              <a:cs typeface="Arial" panose="020B0604020202020204" pitchFamily="34" charset="0"/>
            </a:rPr>
            <a:t>Wir melden uns hiermit rechtsverbindlich mit</a:t>
          </a:r>
          <a:r>
            <a:rPr lang="de-AT" sz="1100" b="1" baseline="0">
              <a:solidFill>
                <a:schemeClr val="tx1">
                  <a:lumMod val="75000"/>
                  <a:lumOff val="25000"/>
                </a:schemeClr>
              </a:solidFill>
              <a:latin typeface="Arial" panose="020B0604020202020204" pitchFamily="34" charset="0"/>
              <a:cs typeface="Arial" panose="020B0604020202020204" pitchFamily="34" charset="0"/>
            </a:rPr>
            <a:t> Bestellung der unten angeführten Standkosten &amp; Zusatzleistungen, sowie unter</a:t>
          </a:r>
          <a:r>
            <a:rPr lang="de-AT" sz="1100" b="1">
              <a:solidFill>
                <a:schemeClr val="tx1">
                  <a:lumMod val="75000"/>
                  <a:lumOff val="25000"/>
                </a:schemeClr>
              </a:solidFill>
              <a:latin typeface="Arial" panose="020B0604020202020204" pitchFamily="34" charset="0"/>
              <a:cs typeface="Arial" panose="020B0604020202020204" pitchFamily="34" charset="0"/>
            </a:rPr>
            <a:t> Anerkennung der allgemeinen Teilnahmebedingungen, wie im Ausstellerleitfaden beschrieben, und der AGBs der IAKW-AG für das Spielefest vom 21.-23.10.2022 an</a:t>
          </a:r>
          <a:r>
            <a:rPr lang="de-AT" sz="1100" b="1" baseline="0">
              <a:solidFill>
                <a:schemeClr val="tx1">
                  <a:lumMod val="75000"/>
                  <a:lumOff val="25000"/>
                </a:schemeClr>
              </a:solidFill>
              <a:latin typeface="Arial" panose="020B0604020202020204" pitchFamily="34" charset="0"/>
              <a:cs typeface="Arial" panose="020B0604020202020204" pitchFamily="34" charset="0"/>
            </a:rPr>
            <a:t> und stimmen der o.a. Green-Meeting-Vereinbarung und den o.a. Datenschutzbedingungen zu. </a:t>
          </a:r>
          <a:r>
            <a:rPr lang="de-AT" sz="1100" b="1">
              <a:solidFill>
                <a:schemeClr val="tx1">
                  <a:lumMod val="75000"/>
                  <a:lumOff val="25000"/>
                </a:schemeClr>
              </a:solidFill>
              <a:latin typeface="Arial" panose="020B0604020202020204" pitchFamily="34" charset="0"/>
              <a:cs typeface="Arial" panose="020B0604020202020204" pitchFamily="34" charset="0"/>
            </a:rPr>
            <a:t> </a:t>
          </a:r>
        </a:p>
      </xdr:txBody>
    </xdr:sp>
    <xdr:clientData/>
  </xdr:twoCellAnchor>
  <xdr:twoCellAnchor>
    <xdr:from>
      <xdr:col>0</xdr:col>
      <xdr:colOff>29448</xdr:colOff>
      <xdr:row>3</xdr:row>
      <xdr:rowOff>158750</xdr:rowOff>
    </xdr:from>
    <xdr:to>
      <xdr:col>0</xdr:col>
      <xdr:colOff>4104491</xdr:colOff>
      <xdr:row>7</xdr:row>
      <xdr:rowOff>69484</xdr:rowOff>
    </xdr:to>
    <xdr:sp macro="" textlink="">
      <xdr:nvSpPr>
        <xdr:cNvPr id="35" name="Textfeld 34">
          <a:extLst>
            <a:ext uri="{FF2B5EF4-FFF2-40B4-BE49-F238E27FC236}">
              <a16:creationId xmlns:a16="http://schemas.microsoft.com/office/drawing/2014/main" id="{00000000-0008-0000-0000-000023000000}"/>
            </a:ext>
            <a:ext uri="{147F2762-F138-4A5C-976F-8EAC2B608ADB}">
              <a16:predDERef xmlns:a16="http://schemas.microsoft.com/office/drawing/2014/main" pred="{00000000-0008-0000-0000-000034000000}"/>
            </a:ext>
          </a:extLst>
        </xdr:cNvPr>
        <xdr:cNvSpPr txBox="1"/>
      </xdr:nvSpPr>
      <xdr:spPr>
        <a:xfrm>
          <a:off x="29448" y="973667"/>
          <a:ext cx="4075043" cy="916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rgbClr val="FF0000"/>
              </a:solidFill>
              <a:latin typeface="Arial" panose="020B0604020202020204" pitchFamily="34" charset="0"/>
              <a:cs typeface="Arial" panose="020B0604020202020204" pitchFamily="34" charset="0"/>
            </a:rPr>
            <a:t>21.-23.10.2022</a:t>
          </a:r>
        </a:p>
        <a:p>
          <a:pPr marL="0" indent="0"/>
          <a:endParaRPr lang="en-US" sz="1000">
            <a:solidFill>
              <a:schemeClr val="dk1"/>
            </a:solidFill>
            <a:latin typeface="Arial" panose="020B0604020202020204" pitchFamily="34" charset="0"/>
            <a:cs typeface="Arial" panose="020B0604020202020204" pitchFamily="34" charset="0"/>
          </a:endParaRPr>
        </a:p>
        <a:p>
          <a:pPr marL="0" indent="0"/>
          <a:r>
            <a:rPr lang="en-US" sz="1000">
              <a:solidFill>
                <a:schemeClr val="dk1"/>
              </a:solidFill>
              <a:latin typeface="Arial" panose="020B0604020202020204" pitchFamily="34" charset="0"/>
              <a:cs typeface="Arial" panose="020B0604020202020204" pitchFamily="34" charset="0"/>
            </a:rPr>
            <a:t>Kontakt:</a:t>
          </a:r>
        </a:p>
        <a:p>
          <a:pPr marL="0" indent="0"/>
          <a:r>
            <a:rPr lang="en-US" sz="1000">
              <a:solidFill>
                <a:schemeClr val="dk1"/>
              </a:solidFill>
              <a:latin typeface="Arial" panose="020B0604020202020204" pitchFamily="34" charset="0"/>
              <a:cs typeface="Arial" panose="020B0604020202020204" pitchFamily="34" charset="0"/>
            </a:rPr>
            <a:t>      spielefest@acv.at</a:t>
          </a:r>
        </a:p>
        <a:p>
          <a:pPr marL="0" indent="0"/>
          <a:r>
            <a:rPr lang="en-US" sz="1000">
              <a:solidFill>
                <a:schemeClr val="dk1"/>
              </a:solidFill>
              <a:latin typeface="Arial" panose="020B0604020202020204" pitchFamily="34" charset="0"/>
              <a:cs typeface="Arial" panose="020B0604020202020204" pitchFamily="34" charset="0"/>
            </a:rPr>
            <a:t>      +43-1-26069-00, Daniela</a:t>
          </a:r>
          <a:r>
            <a:rPr lang="en-US" sz="1000" baseline="0">
              <a:solidFill>
                <a:schemeClr val="dk1"/>
              </a:solidFill>
              <a:latin typeface="Arial" panose="020B0604020202020204" pitchFamily="34" charset="0"/>
              <a:cs typeface="Arial" panose="020B0604020202020204" pitchFamily="34" charset="0"/>
            </a:rPr>
            <a:t> Altermann </a:t>
          </a:r>
          <a:r>
            <a:rPr lang="en-US" sz="1000">
              <a:solidFill>
                <a:schemeClr val="dk1"/>
              </a:solidFill>
              <a:latin typeface="Arial" panose="020B0604020202020204" pitchFamily="34" charset="0"/>
              <a:cs typeface="Arial" panose="020B0604020202020204" pitchFamily="34" charset="0"/>
            </a:rPr>
            <a:t>(DW 3708) </a:t>
          </a:r>
        </a:p>
      </xdr:txBody>
    </xdr:sp>
    <xdr:clientData/>
  </xdr:twoCellAnchor>
  <mc:AlternateContent xmlns:mc="http://schemas.openxmlformats.org/markup-compatibility/2006">
    <mc:Choice xmlns:a14="http://schemas.microsoft.com/office/drawing/2010/main" Requires="a14">
      <xdr:twoCellAnchor editAs="oneCell">
        <xdr:from>
          <xdr:col>1</xdr:col>
          <xdr:colOff>504825</xdr:colOff>
          <xdr:row>18</xdr:row>
          <xdr:rowOff>228600</xdr:rowOff>
        </xdr:from>
        <xdr:to>
          <xdr:col>2</xdr:col>
          <xdr:colOff>361950</xdr:colOff>
          <xdr:row>20</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19</xdr:row>
          <xdr:rowOff>9525</xdr:rowOff>
        </xdr:from>
        <xdr:to>
          <xdr:col>4</xdr:col>
          <xdr:colOff>38100</xdr:colOff>
          <xdr:row>20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NEIN</a:t>
              </a:r>
            </a:p>
          </xdr:txBody>
        </xdr:sp>
        <xdr:clientData/>
      </xdr:twoCellAnchor>
    </mc:Choice>
    <mc:Fallback/>
  </mc:AlternateContent>
  <xdr:twoCellAnchor>
    <xdr:from>
      <xdr:col>0</xdr:col>
      <xdr:colOff>29234</xdr:colOff>
      <xdr:row>17</xdr:row>
      <xdr:rowOff>158278</xdr:rowOff>
    </xdr:from>
    <xdr:to>
      <xdr:col>0</xdr:col>
      <xdr:colOff>162584</xdr:colOff>
      <xdr:row>17</xdr:row>
      <xdr:rowOff>341365</xdr:rowOff>
    </xdr:to>
    <xdr:pic>
      <xdr:nvPicPr>
        <xdr:cNvPr id="59" name="Grafik 58" descr="Ãhnliches Foto">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34" y="4423361"/>
          <a:ext cx="133350" cy="183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29234</xdr:colOff>
      <xdr:row>17</xdr:row>
      <xdr:rowOff>322633</xdr:rowOff>
    </xdr:from>
    <xdr:to>
      <xdr:col>0</xdr:col>
      <xdr:colOff>162584</xdr:colOff>
      <xdr:row>17</xdr:row>
      <xdr:rowOff>508113</xdr:rowOff>
    </xdr:to>
    <xdr:pic>
      <xdr:nvPicPr>
        <xdr:cNvPr id="61" name="Grafik 60" descr="Ãhnliches Foto">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34" y="4587716"/>
          <a:ext cx="133350" cy="185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29234</xdr:colOff>
      <xdr:row>17</xdr:row>
      <xdr:rowOff>474013</xdr:rowOff>
    </xdr:from>
    <xdr:to>
      <xdr:col>0</xdr:col>
      <xdr:colOff>162584</xdr:colOff>
      <xdr:row>18</xdr:row>
      <xdr:rowOff>3326</xdr:rowOff>
    </xdr:to>
    <xdr:pic>
      <xdr:nvPicPr>
        <xdr:cNvPr id="62" name="Grafik 61" descr="Ãhnliches Foto">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34" y="4739096"/>
          <a:ext cx="133350" cy="185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55694</xdr:colOff>
      <xdr:row>21</xdr:row>
      <xdr:rowOff>37981</xdr:rowOff>
    </xdr:from>
    <xdr:to>
      <xdr:col>0</xdr:col>
      <xdr:colOff>189044</xdr:colOff>
      <xdr:row>21</xdr:row>
      <xdr:rowOff>219573</xdr:rowOff>
    </xdr:to>
    <xdr:pic>
      <xdr:nvPicPr>
        <xdr:cNvPr id="65" name="Grafik 64" descr="Ãhnliches Foto">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94" y="6356231"/>
          <a:ext cx="133350" cy="181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1632608</xdr:colOff>
      <xdr:row>19</xdr:row>
      <xdr:rowOff>68158</xdr:rowOff>
    </xdr:from>
    <xdr:to>
      <xdr:col>0</xdr:col>
      <xdr:colOff>1765958</xdr:colOff>
      <xdr:row>19</xdr:row>
      <xdr:rowOff>251245</xdr:rowOff>
    </xdr:to>
    <xdr:pic>
      <xdr:nvPicPr>
        <xdr:cNvPr id="66" name="Grafik 65" descr="Ãhnliches Foto">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2608" y="5306908"/>
          <a:ext cx="133350" cy="183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63500</xdr:colOff>
      <xdr:row>0</xdr:row>
      <xdr:rowOff>32537</xdr:rowOff>
    </xdr:from>
    <xdr:to>
      <xdr:col>0</xdr:col>
      <xdr:colOff>2777210</xdr:colOff>
      <xdr:row>3</xdr:row>
      <xdr:rowOff>58447</xdr:rowOff>
    </xdr:to>
    <xdr:pic>
      <xdr:nvPicPr>
        <xdr:cNvPr id="38" name="Grafik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63500" y="32537"/>
          <a:ext cx="2713710" cy="84082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457200</xdr:colOff>
          <xdr:row>48</xdr:row>
          <xdr:rowOff>133350</xdr:rowOff>
        </xdr:from>
        <xdr:to>
          <xdr:col>1</xdr:col>
          <xdr:colOff>781050</xdr:colOff>
          <xdr:row>50</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48</xdr:row>
          <xdr:rowOff>123825</xdr:rowOff>
        </xdr:from>
        <xdr:to>
          <xdr:col>2</xdr:col>
          <xdr:colOff>781050</xdr:colOff>
          <xdr:row>50</xdr:row>
          <xdr:rowOff>66675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48</xdr:row>
          <xdr:rowOff>133350</xdr:rowOff>
        </xdr:from>
        <xdr:to>
          <xdr:col>3</xdr:col>
          <xdr:colOff>781050</xdr:colOff>
          <xdr:row>50</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48</xdr:row>
          <xdr:rowOff>123825</xdr:rowOff>
        </xdr:from>
        <xdr:to>
          <xdr:col>4</xdr:col>
          <xdr:colOff>742950</xdr:colOff>
          <xdr:row>50</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59</xdr:row>
          <xdr:rowOff>133350</xdr:rowOff>
        </xdr:from>
        <xdr:to>
          <xdr:col>1</xdr:col>
          <xdr:colOff>790575</xdr:colOff>
          <xdr:row>61</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59</xdr:row>
          <xdr:rowOff>123825</xdr:rowOff>
        </xdr:from>
        <xdr:to>
          <xdr:col>2</xdr:col>
          <xdr:colOff>790575</xdr:colOff>
          <xdr:row>61</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59</xdr:row>
          <xdr:rowOff>133350</xdr:rowOff>
        </xdr:from>
        <xdr:to>
          <xdr:col>3</xdr:col>
          <xdr:colOff>790575</xdr:colOff>
          <xdr:row>61</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59</xdr:row>
          <xdr:rowOff>123825</xdr:rowOff>
        </xdr:from>
        <xdr:to>
          <xdr:col>4</xdr:col>
          <xdr:colOff>752475</xdr:colOff>
          <xdr:row>61</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70</xdr:row>
          <xdr:rowOff>133350</xdr:rowOff>
        </xdr:from>
        <xdr:to>
          <xdr:col>1</xdr:col>
          <xdr:colOff>800100</xdr:colOff>
          <xdr:row>72</xdr:row>
          <xdr:rowOff>76200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70</xdr:row>
          <xdr:rowOff>123825</xdr:rowOff>
        </xdr:from>
        <xdr:to>
          <xdr:col>2</xdr:col>
          <xdr:colOff>800100</xdr:colOff>
          <xdr:row>72</xdr:row>
          <xdr:rowOff>66675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70</xdr:row>
          <xdr:rowOff>133350</xdr:rowOff>
        </xdr:from>
        <xdr:to>
          <xdr:col>3</xdr:col>
          <xdr:colOff>800100</xdr:colOff>
          <xdr:row>72</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70</xdr:row>
          <xdr:rowOff>123825</xdr:rowOff>
        </xdr:from>
        <xdr:to>
          <xdr:col>4</xdr:col>
          <xdr:colOff>762000</xdr:colOff>
          <xdr:row>72</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D2CF-4057-40D0-9F70-7F5579E61248}">
  <sheetPr>
    <pageSetUpPr fitToPage="1"/>
  </sheetPr>
  <dimension ref="A1:S178"/>
  <sheetViews>
    <sheetView tabSelected="1" topLeftCell="A19" zoomScaleNormal="100" zoomScalePageLayoutView="85" workbookViewId="0">
      <selection activeCell="T31" sqref="T31"/>
    </sheetView>
  </sheetViews>
  <sheetFormatPr baseColWidth="10" defaultColWidth="11.42578125" defaultRowHeight="14.25" x14ac:dyDescent="0.2"/>
  <cols>
    <col min="1" max="1" width="73.7109375" style="5" customWidth="1"/>
    <col min="2" max="2" width="13.5703125" style="36" customWidth="1"/>
    <col min="3" max="3" width="13.5703125" style="5" customWidth="1"/>
    <col min="4" max="4" width="16.85546875" style="5" customWidth="1"/>
    <col min="5" max="5" width="13.5703125" style="5" customWidth="1"/>
    <col min="6" max="10" width="0" style="3" hidden="1" customWidth="1"/>
    <col min="11" max="12" width="0" style="4" hidden="1" customWidth="1"/>
    <col min="13" max="14" width="0" style="5" hidden="1" customWidth="1"/>
    <col min="15" max="15" width="12" style="5" bestFit="1" customWidth="1"/>
    <col min="16" max="16384" width="11.42578125" style="5"/>
  </cols>
  <sheetData>
    <row r="1" spans="1:12" ht="24.95" customHeight="1" x14ac:dyDescent="0.2">
      <c r="A1" s="59" t="s">
        <v>0</v>
      </c>
      <c r="B1" s="108"/>
      <c r="C1" s="108"/>
      <c r="D1" s="108"/>
      <c r="E1" s="108"/>
    </row>
    <row r="2" spans="1:12" x14ac:dyDescent="0.2">
      <c r="A2" s="60" t="s">
        <v>1</v>
      </c>
      <c r="B2" s="107">
        <f ca="1">TODAY()</f>
        <v>44593</v>
      </c>
      <c r="C2" s="107"/>
      <c r="D2" s="107"/>
      <c r="E2" s="107"/>
    </row>
    <row r="3" spans="1:12" ht="24.95" customHeight="1" x14ac:dyDescent="0.2">
      <c r="A3" s="61" t="s">
        <v>2</v>
      </c>
      <c r="B3" s="104"/>
      <c r="C3" s="104"/>
      <c r="D3" s="104"/>
      <c r="E3" s="104"/>
    </row>
    <row r="4" spans="1:12" ht="24.95" customHeight="1" x14ac:dyDescent="0.2">
      <c r="A4" s="59" t="s">
        <v>3</v>
      </c>
      <c r="B4" s="109"/>
      <c r="C4" s="109"/>
      <c r="D4" s="109"/>
      <c r="E4" s="109"/>
    </row>
    <row r="5" spans="1:12" ht="24.95" customHeight="1" x14ac:dyDescent="0.2">
      <c r="A5" s="61" t="s">
        <v>4</v>
      </c>
      <c r="B5" s="109"/>
      <c r="C5" s="109"/>
      <c r="D5" s="109"/>
      <c r="E5" s="109"/>
    </row>
    <row r="6" spans="1:12" ht="24.95" customHeight="1" x14ac:dyDescent="0.2">
      <c r="A6" s="61" t="s">
        <v>5</v>
      </c>
      <c r="B6" s="109"/>
      <c r="C6" s="109"/>
      <c r="D6" s="109"/>
      <c r="E6" s="109"/>
    </row>
    <row r="7" spans="1:12" ht="5.0999999999999996" customHeight="1" x14ac:dyDescent="0.2">
      <c r="A7" s="6"/>
      <c r="B7" s="7"/>
      <c r="C7" s="8"/>
      <c r="D7" s="8"/>
      <c r="E7" s="8"/>
    </row>
    <row r="8" spans="1:12" ht="27.95" customHeight="1" x14ac:dyDescent="0.2">
      <c r="A8" s="106" t="s">
        <v>6</v>
      </c>
      <c r="B8" s="106"/>
      <c r="C8" s="106"/>
      <c r="D8" s="106"/>
      <c r="E8" s="106"/>
    </row>
    <row r="9" spans="1:12" s="9" customFormat="1" ht="4.5" customHeight="1" x14ac:dyDescent="0.25">
      <c r="F9" s="10"/>
      <c r="G9" s="10"/>
      <c r="H9" s="10"/>
      <c r="I9" s="10"/>
      <c r="J9" s="10"/>
      <c r="K9" s="11"/>
      <c r="L9" s="11"/>
    </row>
    <row r="10" spans="1:12" ht="24.95" customHeight="1" x14ac:dyDescent="0.2">
      <c r="A10" s="61" t="s">
        <v>7</v>
      </c>
      <c r="B10" s="108"/>
      <c r="C10" s="108"/>
      <c r="D10" s="108"/>
      <c r="E10" s="108"/>
    </row>
    <row r="11" spans="1:12" ht="24.95" customHeight="1" x14ac:dyDescent="0.2">
      <c r="A11" s="61" t="s">
        <v>8</v>
      </c>
      <c r="B11" s="109"/>
      <c r="C11" s="109"/>
      <c r="D11" s="109"/>
      <c r="E11" s="109"/>
    </row>
    <row r="12" spans="1:12" ht="24.95" customHeight="1" x14ac:dyDescent="0.2">
      <c r="A12" s="61" t="s">
        <v>4</v>
      </c>
      <c r="B12" s="109"/>
      <c r="C12" s="109"/>
      <c r="D12" s="109"/>
      <c r="E12" s="109"/>
    </row>
    <row r="13" spans="1:12" ht="24.95" customHeight="1" x14ac:dyDescent="0.2">
      <c r="A13" s="61" t="s">
        <v>5</v>
      </c>
      <c r="B13" s="109"/>
      <c r="C13" s="109"/>
      <c r="D13" s="109"/>
      <c r="E13" s="109"/>
    </row>
    <row r="14" spans="1:12" ht="24.95" customHeight="1" x14ac:dyDescent="0.2">
      <c r="A14" s="61" t="s">
        <v>9</v>
      </c>
      <c r="B14" s="108"/>
      <c r="C14" s="108"/>
      <c r="D14" s="108"/>
      <c r="E14" s="108"/>
    </row>
    <row r="15" spans="1:12" ht="5.0999999999999996" customHeight="1" x14ac:dyDescent="0.2">
      <c r="A15" s="6"/>
      <c r="B15" s="7"/>
      <c r="C15" s="8"/>
      <c r="D15" s="8"/>
      <c r="E15" s="8"/>
    </row>
    <row r="16" spans="1:12" ht="27.95" customHeight="1" x14ac:dyDescent="0.2">
      <c r="A16" s="106" t="s">
        <v>10</v>
      </c>
      <c r="B16" s="106"/>
      <c r="C16" s="106"/>
      <c r="D16" s="106"/>
      <c r="E16" s="106"/>
    </row>
    <row r="17" spans="1:17" s="9" customFormat="1" ht="4.5" customHeight="1" x14ac:dyDescent="0.25">
      <c r="F17" s="10"/>
      <c r="G17" s="10"/>
      <c r="H17" s="10"/>
      <c r="I17" s="10"/>
      <c r="J17" s="10"/>
      <c r="K17" s="11"/>
      <c r="L17" s="11"/>
    </row>
    <row r="18" spans="1:17" ht="51.75" customHeight="1" x14ac:dyDescent="0.2">
      <c r="A18" s="112" t="s">
        <v>11</v>
      </c>
      <c r="B18" s="112"/>
      <c r="C18" s="112"/>
      <c r="D18" s="112"/>
      <c r="E18" s="112"/>
    </row>
    <row r="19" spans="1:17" ht="24.95" customHeight="1" x14ac:dyDescent="0.2">
      <c r="A19" s="62" t="s">
        <v>12</v>
      </c>
      <c r="B19" s="114"/>
      <c r="C19" s="114"/>
      <c r="D19" s="114"/>
      <c r="E19" s="114"/>
    </row>
    <row r="20" spans="1:17" ht="26.25" customHeight="1" x14ac:dyDescent="0.2">
      <c r="A20" s="63" t="s">
        <v>13</v>
      </c>
      <c r="B20" s="115"/>
      <c r="C20" s="115"/>
      <c r="D20" s="115"/>
      <c r="E20" s="115"/>
    </row>
    <row r="21" spans="1:17" ht="58.5" customHeight="1" x14ac:dyDescent="0.2">
      <c r="A21" s="64"/>
      <c r="B21" s="111" t="s">
        <v>14</v>
      </c>
      <c r="C21" s="111"/>
      <c r="D21" s="111"/>
      <c r="E21" s="111"/>
    </row>
    <row r="22" spans="1:17" ht="31.5" customHeight="1" x14ac:dyDescent="0.2">
      <c r="A22" s="116" t="s">
        <v>15</v>
      </c>
      <c r="B22" s="116"/>
      <c r="C22" s="116"/>
      <c r="D22" s="116"/>
      <c r="E22" s="116"/>
    </row>
    <row r="23" spans="1:17" ht="17.100000000000001" customHeight="1" x14ac:dyDescent="0.2">
      <c r="A23" s="117" t="s">
        <v>16</v>
      </c>
      <c r="B23" s="118"/>
      <c r="C23" s="118"/>
      <c r="D23" s="118"/>
      <c r="E23" s="118"/>
    </row>
    <row r="24" spans="1:17" ht="39.950000000000003" customHeight="1" x14ac:dyDescent="0.2">
      <c r="A24" s="65" t="s">
        <v>17</v>
      </c>
      <c r="B24" s="115"/>
      <c r="C24" s="115"/>
      <c r="D24" s="115"/>
      <c r="E24" s="115"/>
    </row>
    <row r="25" spans="1:17" ht="39.950000000000003" customHeight="1" x14ac:dyDescent="0.2">
      <c r="A25" s="65" t="s">
        <v>18</v>
      </c>
      <c r="B25" s="115"/>
      <c r="C25" s="115"/>
      <c r="D25" s="115"/>
      <c r="E25" s="115"/>
    </row>
    <row r="26" spans="1:17" ht="23.1" hidden="1" customHeight="1" x14ac:dyDescent="0.2">
      <c r="A26" s="1" t="s">
        <v>2</v>
      </c>
      <c r="B26" s="104"/>
      <c r="C26" s="104"/>
      <c r="D26" s="104"/>
      <c r="E26" s="104"/>
    </row>
    <row r="27" spans="1:17" ht="14.1" hidden="1" customHeight="1" x14ac:dyDescent="0.2">
      <c r="A27" s="1" t="s">
        <v>1</v>
      </c>
      <c r="B27" s="113">
        <f ca="1">TODAY()</f>
        <v>44593</v>
      </c>
      <c r="C27" s="113"/>
      <c r="D27" s="113"/>
      <c r="E27" s="113"/>
    </row>
    <row r="28" spans="1:17" s="9" customFormat="1" ht="5.0999999999999996" customHeight="1" x14ac:dyDescent="0.25">
      <c r="F28" s="10"/>
      <c r="G28" s="10"/>
      <c r="H28" s="10"/>
      <c r="I28" s="10"/>
      <c r="J28" s="10"/>
      <c r="K28" s="11"/>
      <c r="L28" s="11"/>
    </row>
    <row r="29" spans="1:17" ht="27.95" customHeight="1" x14ac:dyDescent="0.2">
      <c r="A29" s="105" t="s">
        <v>19</v>
      </c>
      <c r="B29" s="105"/>
      <c r="C29" s="105"/>
      <c r="D29" s="105"/>
      <c r="E29" s="105"/>
    </row>
    <row r="30" spans="1:17" s="9" customFormat="1" ht="4.5" customHeight="1" x14ac:dyDescent="0.25">
      <c r="A30" s="66"/>
      <c r="B30" s="66"/>
      <c r="C30" s="66"/>
      <c r="D30" s="66"/>
      <c r="E30" s="66"/>
      <c r="F30" s="10"/>
      <c r="G30" s="10"/>
      <c r="H30" s="10"/>
      <c r="I30" s="10"/>
      <c r="J30" s="10"/>
      <c r="K30" s="11"/>
      <c r="L30" s="11"/>
    </row>
    <row r="31" spans="1:17" s="9" customFormat="1" ht="215.25" customHeight="1" x14ac:dyDescent="0.25">
      <c r="A31" s="110" t="s">
        <v>20</v>
      </c>
      <c r="B31" s="110"/>
      <c r="C31" s="110"/>
      <c r="D31" s="110"/>
      <c r="E31" s="110"/>
      <c r="F31" s="10"/>
      <c r="G31" s="10"/>
      <c r="H31" s="10"/>
      <c r="I31" s="10"/>
      <c r="J31" s="10"/>
      <c r="K31" s="11"/>
      <c r="L31" s="11"/>
      <c r="Q31" s="9" t="s">
        <v>21</v>
      </c>
    </row>
    <row r="32" spans="1:17" s="9" customFormat="1" ht="5.0999999999999996" customHeight="1" x14ac:dyDescent="0.25">
      <c r="A32" s="66"/>
      <c r="B32" s="66"/>
      <c r="C32" s="66"/>
      <c r="D32" s="66"/>
      <c r="E32" s="66"/>
      <c r="F32" s="10"/>
      <c r="G32" s="10"/>
      <c r="H32" s="10"/>
      <c r="I32" s="10"/>
      <c r="J32" s="10"/>
      <c r="K32" s="11"/>
      <c r="L32" s="11"/>
    </row>
    <row r="33" spans="1:19" ht="27.95" customHeight="1" x14ac:dyDescent="0.2">
      <c r="A33" s="105" t="s">
        <v>142</v>
      </c>
      <c r="B33" s="105"/>
      <c r="C33" s="105"/>
      <c r="D33" s="105"/>
      <c r="E33" s="105"/>
    </row>
    <row r="34" spans="1:19" s="9" customFormat="1" ht="4.5" customHeight="1" x14ac:dyDescent="0.25">
      <c r="F34" s="10"/>
      <c r="G34" s="10"/>
      <c r="H34" s="10"/>
      <c r="I34" s="10"/>
      <c r="J34" s="10"/>
      <c r="K34" s="11"/>
      <c r="L34" s="11"/>
    </row>
    <row r="35" spans="1:19" ht="30" customHeight="1" x14ac:dyDescent="0.2">
      <c r="A35" s="60" t="s">
        <v>2</v>
      </c>
      <c r="B35" s="108"/>
      <c r="C35" s="108"/>
      <c r="D35" s="108"/>
      <c r="E35" s="108"/>
      <c r="H35" s="3" t="s">
        <v>22</v>
      </c>
      <c r="I35" s="3" t="s">
        <v>23</v>
      </c>
    </row>
    <row r="36" spans="1:19" ht="19.5" customHeight="1" x14ac:dyDescent="0.25">
      <c r="A36" s="60" t="s">
        <v>1</v>
      </c>
      <c r="B36" s="113">
        <f ca="1">TODAY()</f>
        <v>44593</v>
      </c>
      <c r="C36" s="113"/>
      <c r="D36" s="113"/>
      <c r="E36" s="113"/>
      <c r="F36" s="3">
        <v>9</v>
      </c>
      <c r="G36" s="12"/>
      <c r="H36" s="3">
        <f>C42+C52+C63</f>
        <v>0</v>
      </c>
      <c r="I36" s="3">
        <f>C42+C52+(C63*2)</f>
        <v>0</v>
      </c>
      <c r="J36" s="3" t="str">
        <f>IF($H$36&gt;=ROW(A3),ROW(A3),"")</f>
        <v/>
      </c>
      <c r="S36" s="5" t="s">
        <v>24</v>
      </c>
    </row>
    <row r="37" spans="1:19" ht="39.75" customHeight="1" thickBot="1" x14ac:dyDescent="0.25">
      <c r="A37" s="60" t="s">
        <v>25</v>
      </c>
      <c r="B37" s="13" t="s">
        <v>26</v>
      </c>
      <c r="C37" s="122"/>
      <c r="D37" s="122"/>
      <c r="E37" s="122"/>
      <c r="J37" s="3" t="str">
        <f>IF($H$36&gt;=ROW(A1),ROW(A1),"")</f>
        <v/>
      </c>
    </row>
    <row r="38" spans="1:19" ht="16.5" customHeight="1" x14ac:dyDescent="0.25">
      <c r="A38" s="9"/>
      <c r="B38" s="9"/>
      <c r="C38" s="9"/>
      <c r="D38" s="9"/>
      <c r="E38" s="9"/>
      <c r="J38" s="3" t="str">
        <f>IF($H$36&gt;=ROW(A2),ROW(A2),"")</f>
        <v/>
      </c>
    </row>
    <row r="39" spans="1:19" ht="27.95" customHeight="1" x14ac:dyDescent="0.2">
      <c r="A39" s="105" t="s">
        <v>145</v>
      </c>
      <c r="B39" s="105"/>
      <c r="C39" s="105"/>
      <c r="D39" s="105"/>
      <c r="E39" s="105"/>
      <c r="J39" s="3" t="str">
        <f>IF($H$36&gt;=ROW(A4),ROW(A4),"")</f>
        <v/>
      </c>
    </row>
    <row r="40" spans="1:19" ht="16.5" customHeight="1" x14ac:dyDescent="0.25">
      <c r="A40" s="66"/>
      <c r="B40" s="66"/>
      <c r="C40" s="66"/>
      <c r="D40" s="66"/>
      <c r="E40" s="66"/>
      <c r="J40" s="3" t="str">
        <f>IF($H$36&gt;=ROW(A5),ROW(A5),"")</f>
        <v/>
      </c>
    </row>
    <row r="41" spans="1:19" ht="16.5" customHeight="1" thickBot="1" x14ac:dyDescent="0.3">
      <c r="A41" s="66"/>
      <c r="B41" s="67" t="s">
        <v>27</v>
      </c>
      <c r="C41" s="68" t="s">
        <v>28</v>
      </c>
      <c r="D41" s="123" t="s">
        <v>29</v>
      </c>
      <c r="E41" s="124"/>
      <c r="J41" s="3" t="str">
        <f>IF($H$36&gt;=ROW(A6),ROW(A6),"")</f>
        <v/>
      </c>
    </row>
    <row r="42" spans="1:19" ht="16.5" customHeight="1" x14ac:dyDescent="0.2">
      <c r="A42" s="69" t="s">
        <v>30</v>
      </c>
      <c r="B42" s="74">
        <v>1990</v>
      </c>
      <c r="C42" s="15"/>
      <c r="D42" s="119">
        <f>B42*C42</f>
        <v>0</v>
      </c>
      <c r="E42" s="120"/>
      <c r="J42" s="3" t="e">
        <f>IF($H$36&gt;=ROW(#REF!),ROW(#REF!),"")</f>
        <v>#REF!</v>
      </c>
    </row>
    <row r="43" spans="1:19" ht="17.100000000000001" customHeight="1" x14ac:dyDescent="0.2">
      <c r="A43" s="70" t="s">
        <v>31</v>
      </c>
      <c r="B43" s="16"/>
      <c r="C43" s="17"/>
      <c r="D43" s="17"/>
      <c r="E43" s="18"/>
      <c r="J43" s="3" t="e">
        <f>IF($H$36&gt;=ROW(#REF!),ROW(#REF!),"")</f>
        <v>#REF!</v>
      </c>
    </row>
    <row r="44" spans="1:19" ht="17.100000000000001" customHeight="1" x14ac:dyDescent="0.25">
      <c r="A44" s="71" t="s">
        <v>32</v>
      </c>
      <c r="B44" s="19"/>
      <c r="E44" s="20"/>
      <c r="G44" s="10"/>
      <c r="J44" s="3" t="str">
        <f>IF($H$36&gt;=ROW(A7),ROW(A7),"")</f>
        <v/>
      </c>
    </row>
    <row r="45" spans="1:19" ht="17.100000000000001" customHeight="1" x14ac:dyDescent="0.2">
      <c r="A45" s="72" t="s">
        <v>33</v>
      </c>
      <c r="B45" s="19"/>
      <c r="E45" s="20"/>
    </row>
    <row r="46" spans="1:19" ht="17.100000000000001" customHeight="1" x14ac:dyDescent="0.2">
      <c r="A46" s="72" t="s">
        <v>34</v>
      </c>
      <c r="B46" s="19"/>
      <c r="E46" s="20"/>
      <c r="F46" s="3">
        <v>36</v>
      </c>
    </row>
    <row r="47" spans="1:19" ht="17.100000000000001" customHeight="1" x14ac:dyDescent="0.2">
      <c r="A47" s="72" t="s">
        <v>35</v>
      </c>
      <c r="B47" s="19"/>
      <c r="E47" s="20"/>
    </row>
    <row r="48" spans="1:19" ht="17.100000000000001" customHeight="1" x14ac:dyDescent="0.2">
      <c r="A48" s="72" t="s">
        <v>36</v>
      </c>
      <c r="B48" s="19"/>
      <c r="E48" s="20"/>
    </row>
    <row r="49" spans="1:6" ht="17.100000000000001" customHeight="1" x14ac:dyDescent="0.2">
      <c r="A49" s="72" t="s">
        <v>37</v>
      </c>
      <c r="B49" s="19"/>
      <c r="E49" s="20"/>
    </row>
    <row r="50" spans="1:6" ht="16.5" customHeight="1" thickBot="1" x14ac:dyDescent="0.3">
      <c r="A50" s="73" t="s">
        <v>38</v>
      </c>
      <c r="B50" s="21"/>
      <c r="C50" s="21"/>
      <c r="D50" s="21"/>
      <c r="E50" s="22"/>
    </row>
    <row r="51" spans="1:6" ht="16.5" customHeight="1" thickBot="1" x14ac:dyDescent="0.25">
      <c r="A51" s="76"/>
      <c r="B51" s="23"/>
      <c r="C51" s="1"/>
      <c r="D51" s="1"/>
      <c r="E51" s="24"/>
    </row>
    <row r="52" spans="1:6" ht="16.5" customHeight="1" x14ac:dyDescent="0.2">
      <c r="A52" s="69" t="s">
        <v>39</v>
      </c>
      <c r="B52" s="75">
        <v>5910</v>
      </c>
      <c r="C52" s="15"/>
      <c r="D52" s="119">
        <f t="shared" ref="D52:D63" si="0">B52*C52</f>
        <v>0</v>
      </c>
      <c r="E52" s="120"/>
    </row>
    <row r="53" spans="1:6" ht="17.100000000000001" customHeight="1" x14ac:dyDescent="0.2">
      <c r="A53" s="70" t="s">
        <v>31</v>
      </c>
      <c r="B53" s="16"/>
      <c r="C53" s="17"/>
      <c r="D53" s="17"/>
      <c r="E53" s="18"/>
    </row>
    <row r="54" spans="1:6" ht="17.100000000000001" customHeight="1" x14ac:dyDescent="0.2">
      <c r="A54" s="71" t="s">
        <v>40</v>
      </c>
      <c r="B54" s="19"/>
      <c r="E54" s="20"/>
    </row>
    <row r="55" spans="1:6" ht="17.100000000000001" customHeight="1" x14ac:dyDescent="0.2">
      <c r="A55" s="72" t="s">
        <v>33</v>
      </c>
      <c r="B55" s="19"/>
      <c r="E55" s="20"/>
    </row>
    <row r="56" spans="1:6" ht="17.100000000000001" customHeight="1" x14ac:dyDescent="0.2">
      <c r="A56" s="72" t="s">
        <v>41</v>
      </c>
      <c r="B56" s="19"/>
      <c r="E56" s="20"/>
    </row>
    <row r="57" spans="1:6" ht="17.100000000000001" customHeight="1" x14ac:dyDescent="0.2">
      <c r="A57" s="72" t="s">
        <v>35</v>
      </c>
      <c r="B57" s="19"/>
      <c r="E57" s="20"/>
      <c r="F57" s="3">
        <v>81</v>
      </c>
    </row>
    <row r="58" spans="1:6" ht="17.100000000000001" customHeight="1" x14ac:dyDescent="0.2">
      <c r="A58" s="72" t="s">
        <v>36</v>
      </c>
      <c r="B58" s="19"/>
      <c r="E58" s="20"/>
    </row>
    <row r="59" spans="1:6" ht="17.100000000000001" customHeight="1" x14ac:dyDescent="0.2">
      <c r="A59" s="72" t="s">
        <v>42</v>
      </c>
      <c r="B59" s="19"/>
      <c r="E59" s="20"/>
    </row>
    <row r="60" spans="1:6" ht="17.100000000000001" customHeight="1" x14ac:dyDescent="0.2">
      <c r="A60" s="72" t="s">
        <v>43</v>
      </c>
      <c r="B60" s="19"/>
      <c r="E60" s="20"/>
    </row>
    <row r="61" spans="1:6" ht="16.5" customHeight="1" thickBot="1" x14ac:dyDescent="0.3">
      <c r="A61" s="73" t="s">
        <v>38</v>
      </c>
      <c r="B61" s="21"/>
      <c r="C61" s="21"/>
      <c r="D61" s="21"/>
      <c r="E61" s="22"/>
    </row>
    <row r="62" spans="1:6" ht="16.5" customHeight="1" thickBot="1" x14ac:dyDescent="0.25">
      <c r="A62" s="76"/>
      <c r="B62" s="23"/>
      <c r="C62" s="1"/>
      <c r="D62" s="1"/>
      <c r="E62" s="24"/>
    </row>
    <row r="63" spans="1:6" ht="16.5" customHeight="1" x14ac:dyDescent="0.2">
      <c r="A63" s="69" t="s">
        <v>44</v>
      </c>
      <c r="B63" s="75">
        <v>11280</v>
      </c>
      <c r="C63" s="15"/>
      <c r="D63" s="119">
        <f t="shared" si="0"/>
        <v>0</v>
      </c>
      <c r="E63" s="120"/>
    </row>
    <row r="64" spans="1:6" ht="17.100000000000001" customHeight="1" x14ac:dyDescent="0.2">
      <c r="A64" s="70" t="s">
        <v>31</v>
      </c>
      <c r="B64" s="16"/>
      <c r="C64" s="17"/>
      <c r="D64" s="17"/>
      <c r="E64" s="18"/>
    </row>
    <row r="65" spans="1:12" ht="17.100000000000001" customHeight="1" x14ac:dyDescent="0.2">
      <c r="A65" s="71" t="s">
        <v>45</v>
      </c>
      <c r="B65" s="19"/>
      <c r="E65" s="20"/>
    </row>
    <row r="66" spans="1:12" ht="17.100000000000001" customHeight="1" x14ac:dyDescent="0.2">
      <c r="A66" s="72" t="s">
        <v>33</v>
      </c>
      <c r="B66" s="19"/>
      <c r="E66" s="20"/>
    </row>
    <row r="67" spans="1:12" ht="17.100000000000001" customHeight="1" x14ac:dyDescent="0.2">
      <c r="A67" s="72" t="s">
        <v>46</v>
      </c>
      <c r="B67" s="19"/>
      <c r="E67" s="20"/>
    </row>
    <row r="68" spans="1:12" ht="17.100000000000001" customHeight="1" x14ac:dyDescent="0.2">
      <c r="A68" s="72" t="s">
        <v>47</v>
      </c>
      <c r="B68" s="19"/>
      <c r="E68" s="20"/>
    </row>
    <row r="69" spans="1:12" ht="17.100000000000001" customHeight="1" x14ac:dyDescent="0.2">
      <c r="A69" s="72" t="s">
        <v>48</v>
      </c>
      <c r="B69" s="19"/>
      <c r="E69" s="20"/>
    </row>
    <row r="70" spans="1:12" ht="17.100000000000001" customHeight="1" x14ac:dyDescent="0.2">
      <c r="A70" s="72" t="s">
        <v>49</v>
      </c>
      <c r="B70" s="19"/>
      <c r="E70" s="20"/>
      <c r="H70" s="25"/>
    </row>
    <row r="71" spans="1:12" ht="17.100000000000001" customHeight="1" x14ac:dyDescent="0.2">
      <c r="A71" s="72" t="s">
        <v>50</v>
      </c>
      <c r="B71" s="19"/>
      <c r="E71" s="26"/>
    </row>
    <row r="72" spans="1:12" s="28" customFormat="1" ht="16.5" thickBot="1" x14ac:dyDescent="0.3">
      <c r="A72" s="73" t="s">
        <v>38</v>
      </c>
      <c r="B72" s="21"/>
      <c r="C72" s="21"/>
      <c r="D72" s="21"/>
      <c r="E72" s="22"/>
      <c r="F72" s="25"/>
      <c r="G72" s="25"/>
      <c r="H72" s="25"/>
      <c r="I72" s="25"/>
      <c r="J72" s="25"/>
      <c r="K72" s="27"/>
      <c r="L72" s="27"/>
    </row>
    <row r="73" spans="1:12" s="28" customFormat="1" ht="15" thickBot="1" x14ac:dyDescent="0.25">
      <c r="A73" s="77" t="s">
        <v>51</v>
      </c>
      <c r="B73" s="29"/>
      <c r="C73" s="29"/>
      <c r="D73" s="121">
        <f>D63+D52+D42</f>
        <v>0</v>
      </c>
      <c r="E73" s="121"/>
      <c r="F73" s="25"/>
      <c r="G73" s="25"/>
      <c r="H73" s="25"/>
      <c r="I73" s="25"/>
      <c r="J73" s="25"/>
      <c r="K73" s="27"/>
      <c r="L73" s="27"/>
    </row>
    <row r="74" spans="1:12" s="28" customFormat="1" ht="15" thickTop="1" x14ac:dyDescent="0.2">
      <c r="A74" s="30"/>
      <c r="B74" s="31"/>
      <c r="C74" s="31"/>
      <c r="D74" s="32"/>
      <c r="E74" s="32"/>
      <c r="F74" s="25"/>
      <c r="G74" s="25"/>
      <c r="H74" s="25"/>
      <c r="I74" s="25"/>
      <c r="J74" s="25"/>
      <c r="K74" s="27"/>
      <c r="L74" s="27"/>
    </row>
    <row r="75" spans="1:12" s="28" customFormat="1" ht="17.25" x14ac:dyDescent="0.2">
      <c r="A75" s="33" t="s">
        <v>52</v>
      </c>
      <c r="B75" s="34" t="s">
        <v>53</v>
      </c>
      <c r="C75" s="2"/>
      <c r="D75" s="35"/>
      <c r="E75" s="35"/>
      <c r="F75" s="25"/>
      <c r="G75" s="25"/>
      <c r="H75" s="25"/>
      <c r="I75" s="25"/>
      <c r="J75" s="25"/>
      <c r="K75" s="27"/>
      <c r="L75" s="27"/>
    </row>
    <row r="76" spans="1:12" s="28" customFormat="1" x14ac:dyDescent="0.2">
      <c r="A76" s="30"/>
      <c r="B76" s="31"/>
      <c r="C76" s="31"/>
      <c r="D76" s="32"/>
      <c r="E76" s="32"/>
      <c r="F76" s="25"/>
      <c r="G76" s="25"/>
      <c r="H76" s="25"/>
      <c r="I76" s="25"/>
      <c r="J76" s="25"/>
      <c r="K76" s="27"/>
      <c r="L76" s="27"/>
    </row>
    <row r="77" spans="1:12" s="28" customFormat="1" x14ac:dyDescent="0.2">
      <c r="A77" s="5"/>
      <c r="B77" s="36"/>
      <c r="C77" s="5"/>
      <c r="D77" s="5"/>
      <c r="E77" s="5"/>
      <c r="F77" s="25"/>
      <c r="G77" s="25"/>
      <c r="H77" s="25"/>
      <c r="I77" s="25"/>
      <c r="J77" s="25"/>
      <c r="K77" s="27"/>
      <c r="L77" s="27"/>
    </row>
    <row r="78" spans="1:12" s="28" customFormat="1" ht="27.95" customHeight="1" x14ac:dyDescent="0.2">
      <c r="A78" s="105" t="s">
        <v>143</v>
      </c>
      <c r="B78" s="105"/>
      <c r="C78" s="105"/>
      <c r="D78" s="105"/>
      <c r="E78" s="105"/>
      <c r="F78" s="25"/>
      <c r="G78" s="25"/>
      <c r="H78" s="25"/>
      <c r="I78" s="25"/>
      <c r="J78" s="25"/>
      <c r="K78" s="27"/>
      <c r="L78" s="27"/>
    </row>
    <row r="79" spans="1:12" s="28" customFormat="1" x14ac:dyDescent="0.2">
      <c r="A79" s="78"/>
      <c r="B79" s="79"/>
      <c r="C79" s="5"/>
      <c r="D79" s="5"/>
      <c r="E79" s="37"/>
      <c r="F79" s="25"/>
      <c r="G79" s="25"/>
      <c r="H79" s="25"/>
      <c r="I79" s="25"/>
      <c r="J79" s="25"/>
      <c r="K79" s="27"/>
      <c r="L79" s="27"/>
    </row>
    <row r="80" spans="1:12" s="28" customFormat="1" ht="17.25" x14ac:dyDescent="0.2">
      <c r="A80" s="69" t="s">
        <v>54</v>
      </c>
      <c r="B80" s="67" t="s">
        <v>27</v>
      </c>
      <c r="C80" s="14" t="s">
        <v>28</v>
      </c>
      <c r="D80" s="68" t="s">
        <v>29</v>
      </c>
      <c r="E80" s="38" t="s">
        <v>55</v>
      </c>
      <c r="F80" s="25"/>
      <c r="G80" s="25"/>
      <c r="H80" s="25"/>
      <c r="I80" s="25"/>
      <c r="J80" s="25"/>
      <c r="K80" s="27"/>
      <c r="L80" s="27"/>
    </row>
    <row r="81" spans="1:12" s="28" customFormat="1" ht="14.1" customHeight="1" x14ac:dyDescent="0.2">
      <c r="A81" s="80" t="s">
        <v>56</v>
      </c>
      <c r="B81" s="81">
        <v>25.8</v>
      </c>
      <c r="C81" s="40"/>
      <c r="D81" s="98">
        <f>B81*C81</f>
        <v>0</v>
      </c>
      <c r="E81" s="42" t="s">
        <v>57</v>
      </c>
      <c r="F81" s="25"/>
      <c r="G81" s="25"/>
      <c r="H81" s="25"/>
      <c r="I81" s="25"/>
      <c r="J81" s="25"/>
      <c r="K81" s="27"/>
      <c r="L81" s="27"/>
    </row>
    <row r="82" spans="1:12" s="28" customFormat="1" ht="14.1" customHeight="1" x14ac:dyDescent="0.2">
      <c r="A82" s="80" t="s">
        <v>58</v>
      </c>
      <c r="B82" s="81">
        <v>59.5</v>
      </c>
      <c r="C82" s="40"/>
      <c r="D82" s="98">
        <f t="shared" ref="D82:D96" si="1">B82*C82</f>
        <v>0</v>
      </c>
      <c r="E82" s="42" t="s">
        <v>57</v>
      </c>
      <c r="F82" s="25"/>
      <c r="G82" s="25"/>
      <c r="H82" s="25"/>
      <c r="I82" s="25"/>
      <c r="J82" s="25"/>
      <c r="K82" s="27"/>
      <c r="L82" s="27"/>
    </row>
    <row r="83" spans="1:12" s="28" customFormat="1" ht="14.1" customHeight="1" x14ac:dyDescent="0.2">
      <c r="A83" s="80" t="s">
        <v>59</v>
      </c>
      <c r="B83" s="81">
        <v>48.1</v>
      </c>
      <c r="C83" s="40"/>
      <c r="D83" s="98">
        <f t="shared" si="1"/>
        <v>0</v>
      </c>
      <c r="E83" s="42" t="s">
        <v>57</v>
      </c>
      <c r="F83" s="25"/>
      <c r="G83" s="25"/>
      <c r="H83" s="25"/>
      <c r="I83" s="25"/>
      <c r="J83" s="25"/>
      <c r="K83" s="27"/>
      <c r="L83" s="27"/>
    </row>
    <row r="84" spans="1:12" s="28" customFormat="1" ht="14.1" customHeight="1" x14ac:dyDescent="0.2">
      <c r="A84" s="82" t="s">
        <v>60</v>
      </c>
      <c r="B84" s="81">
        <v>61.3</v>
      </c>
      <c r="C84" s="40"/>
      <c r="D84" s="98">
        <f t="shared" si="1"/>
        <v>0</v>
      </c>
      <c r="E84" s="42" t="s">
        <v>57</v>
      </c>
      <c r="F84" s="25"/>
      <c r="G84" s="25"/>
      <c r="H84" s="25"/>
      <c r="I84" s="25"/>
      <c r="J84" s="25"/>
      <c r="K84" s="27"/>
      <c r="L84" s="27"/>
    </row>
    <row r="85" spans="1:12" s="28" customFormat="1" ht="14.1" customHeight="1" x14ac:dyDescent="0.2">
      <c r="A85" s="82" t="s">
        <v>61</v>
      </c>
      <c r="B85" s="81">
        <v>48.1</v>
      </c>
      <c r="C85" s="40"/>
      <c r="D85" s="98">
        <f t="shared" si="1"/>
        <v>0</v>
      </c>
      <c r="E85" s="42" t="s">
        <v>57</v>
      </c>
      <c r="F85" s="25"/>
      <c r="G85" s="25"/>
      <c r="H85" s="25"/>
      <c r="I85" s="25"/>
      <c r="J85" s="25"/>
      <c r="K85" s="27"/>
      <c r="L85" s="27"/>
    </row>
    <row r="86" spans="1:12" s="28" customFormat="1" ht="14.1" customHeight="1" x14ac:dyDescent="0.2">
      <c r="A86" s="82" t="s">
        <v>62</v>
      </c>
      <c r="B86" s="81">
        <v>48.1</v>
      </c>
      <c r="C86" s="40"/>
      <c r="D86" s="98">
        <f t="shared" si="1"/>
        <v>0</v>
      </c>
      <c r="E86" s="42" t="s">
        <v>57</v>
      </c>
      <c r="F86" s="25"/>
      <c r="G86" s="25"/>
      <c r="H86" s="25"/>
      <c r="I86" s="25"/>
      <c r="J86" s="25"/>
      <c r="K86" s="27"/>
      <c r="L86" s="27"/>
    </row>
    <row r="87" spans="1:12" s="28" customFormat="1" ht="14.1" customHeight="1" x14ac:dyDescent="0.2">
      <c r="A87" s="82" t="s">
        <v>63</v>
      </c>
      <c r="B87" s="81">
        <v>117.3</v>
      </c>
      <c r="C87" s="40"/>
      <c r="D87" s="98">
        <f t="shared" si="1"/>
        <v>0</v>
      </c>
      <c r="E87" s="42" t="s">
        <v>57</v>
      </c>
      <c r="F87" s="25"/>
      <c r="G87" s="25"/>
      <c r="H87" s="25"/>
      <c r="I87" s="25"/>
      <c r="J87" s="25"/>
      <c r="K87" s="27"/>
      <c r="L87" s="27"/>
    </row>
    <row r="88" spans="1:12" s="28" customFormat="1" ht="14.1" customHeight="1" x14ac:dyDescent="0.2">
      <c r="A88" s="82" t="s">
        <v>64</v>
      </c>
      <c r="B88" s="81">
        <v>33.4</v>
      </c>
      <c r="C88" s="40"/>
      <c r="D88" s="98">
        <f t="shared" si="1"/>
        <v>0</v>
      </c>
      <c r="E88" s="42" t="s">
        <v>57</v>
      </c>
      <c r="F88" s="25"/>
      <c r="G88" s="25"/>
      <c r="H88" s="25"/>
      <c r="I88" s="25"/>
      <c r="J88" s="25"/>
      <c r="K88" s="27"/>
      <c r="L88" s="27"/>
    </row>
    <row r="89" spans="1:12" s="28" customFormat="1" ht="14.1" customHeight="1" x14ac:dyDescent="0.2">
      <c r="A89" s="82" t="s">
        <v>65</v>
      </c>
      <c r="B89" s="81">
        <v>88.3</v>
      </c>
      <c r="C89" s="40"/>
      <c r="D89" s="98">
        <f t="shared" si="1"/>
        <v>0</v>
      </c>
      <c r="E89" s="42" t="s">
        <v>57</v>
      </c>
      <c r="F89" s="25"/>
      <c r="G89" s="25"/>
      <c r="H89" s="25"/>
      <c r="I89" s="25"/>
      <c r="J89" s="25"/>
      <c r="K89" s="27"/>
      <c r="L89" s="27"/>
    </row>
    <row r="90" spans="1:12" ht="14.1" customHeight="1" x14ac:dyDescent="0.2">
      <c r="A90" s="82" t="s">
        <v>66</v>
      </c>
      <c r="B90" s="81">
        <v>25.6</v>
      </c>
      <c r="C90" s="40"/>
      <c r="D90" s="98">
        <f t="shared" si="1"/>
        <v>0</v>
      </c>
      <c r="E90" s="42" t="s">
        <v>57</v>
      </c>
    </row>
    <row r="91" spans="1:12" ht="14.1" customHeight="1" x14ac:dyDescent="0.2">
      <c r="A91" s="82" t="s">
        <v>67</v>
      </c>
      <c r="B91" s="81">
        <v>82.3</v>
      </c>
      <c r="C91" s="40"/>
      <c r="D91" s="98">
        <f t="shared" si="1"/>
        <v>0</v>
      </c>
      <c r="E91" s="42" t="s">
        <v>57</v>
      </c>
      <c r="F91" s="38" t="s">
        <v>55</v>
      </c>
    </row>
    <row r="92" spans="1:12" s="28" customFormat="1" ht="14.1" customHeight="1" x14ac:dyDescent="0.2">
      <c r="A92" s="82" t="s">
        <v>68</v>
      </c>
      <c r="B92" s="81">
        <v>87.7</v>
      </c>
      <c r="C92" s="40"/>
      <c r="D92" s="98">
        <f t="shared" si="1"/>
        <v>0</v>
      </c>
      <c r="E92" s="42" t="s">
        <v>57</v>
      </c>
      <c r="F92" s="42" t="s">
        <v>69</v>
      </c>
      <c r="G92" s="25"/>
      <c r="H92" s="25"/>
      <c r="I92" s="25"/>
      <c r="J92" s="25"/>
      <c r="K92" s="27"/>
      <c r="L92" s="27"/>
    </row>
    <row r="93" spans="1:12" s="28" customFormat="1" ht="14.1" customHeight="1" x14ac:dyDescent="0.2">
      <c r="A93" s="82" t="s">
        <v>70</v>
      </c>
      <c r="B93" s="81">
        <v>167.7</v>
      </c>
      <c r="C93" s="40"/>
      <c r="D93" s="98">
        <f t="shared" si="1"/>
        <v>0</v>
      </c>
      <c r="E93" s="42" t="s">
        <v>57</v>
      </c>
      <c r="F93" s="42" t="s">
        <v>69</v>
      </c>
      <c r="G93" s="25"/>
      <c r="H93" s="25"/>
      <c r="I93" s="25"/>
      <c r="J93" s="25"/>
      <c r="K93" s="27"/>
      <c r="L93" s="27"/>
    </row>
    <row r="94" spans="1:12" s="28" customFormat="1" ht="14.1" customHeight="1" x14ac:dyDescent="0.2">
      <c r="A94" s="82" t="s">
        <v>71</v>
      </c>
      <c r="B94" s="81">
        <v>83</v>
      </c>
      <c r="C94" s="40"/>
      <c r="D94" s="98">
        <f t="shared" si="1"/>
        <v>0</v>
      </c>
      <c r="E94" s="42" t="s">
        <v>57</v>
      </c>
      <c r="F94" s="42" t="s">
        <v>69</v>
      </c>
      <c r="G94" s="25"/>
      <c r="H94" s="25"/>
      <c r="I94" s="25"/>
      <c r="J94" s="25"/>
      <c r="K94" s="27"/>
      <c r="L94" s="27"/>
    </row>
    <row r="95" spans="1:12" s="28" customFormat="1" ht="14.1" customHeight="1" x14ac:dyDescent="0.2">
      <c r="A95" s="82" t="s">
        <v>72</v>
      </c>
      <c r="B95" s="81">
        <v>75</v>
      </c>
      <c r="C95" s="40"/>
      <c r="D95" s="98">
        <f t="shared" si="1"/>
        <v>0</v>
      </c>
      <c r="E95" s="42" t="s">
        <v>57</v>
      </c>
      <c r="F95" s="42" t="s">
        <v>69</v>
      </c>
      <c r="G95" s="25"/>
      <c r="H95" s="25"/>
      <c r="I95" s="25"/>
      <c r="J95" s="25"/>
      <c r="K95" s="27"/>
      <c r="L95" s="27"/>
    </row>
    <row r="96" spans="1:12" s="28" customFormat="1" ht="14.1" customHeight="1" x14ac:dyDescent="0.2">
      <c r="A96" s="82" t="s">
        <v>137</v>
      </c>
      <c r="B96" s="81">
        <v>7.6</v>
      </c>
      <c r="C96" s="40"/>
      <c r="D96" s="98">
        <f t="shared" si="1"/>
        <v>0</v>
      </c>
      <c r="E96" s="42"/>
      <c r="F96" s="42"/>
      <c r="G96" s="25"/>
      <c r="H96" s="25"/>
      <c r="I96" s="25"/>
      <c r="J96" s="25"/>
      <c r="K96" s="27"/>
      <c r="L96" s="27"/>
    </row>
    <row r="97" spans="1:12" ht="5.85" customHeight="1" x14ac:dyDescent="0.2">
      <c r="A97" s="83"/>
      <c r="B97" s="79"/>
      <c r="E97" s="43"/>
    </row>
    <row r="98" spans="1:12" ht="15" x14ac:dyDescent="0.2">
      <c r="A98" s="69" t="s">
        <v>73</v>
      </c>
      <c r="B98" s="67" t="s">
        <v>27</v>
      </c>
      <c r="C98" s="14" t="s">
        <v>74</v>
      </c>
      <c r="D98" s="14" t="s">
        <v>28</v>
      </c>
      <c r="E98" s="68" t="s">
        <v>29</v>
      </c>
    </row>
    <row r="99" spans="1:12" s="28" customFormat="1" ht="14.1" customHeight="1" x14ac:dyDescent="0.2">
      <c r="A99" s="84" t="s">
        <v>75</v>
      </c>
      <c r="B99" s="81">
        <v>84</v>
      </c>
      <c r="C99" s="39"/>
      <c r="D99" s="40"/>
      <c r="E99" s="98">
        <f>B99*D99</f>
        <v>0</v>
      </c>
      <c r="F99" s="25"/>
      <c r="G99" s="25"/>
      <c r="H99" s="25"/>
      <c r="I99" s="25"/>
      <c r="J99" s="25"/>
      <c r="K99" s="27"/>
      <c r="L99" s="27"/>
    </row>
    <row r="100" spans="1:12" s="28" customFormat="1" ht="14.1" customHeight="1" x14ac:dyDescent="0.2">
      <c r="A100" s="82" t="s">
        <v>76</v>
      </c>
      <c r="B100" s="81">
        <v>86.76</v>
      </c>
      <c r="C100" s="40"/>
      <c r="D100" s="40"/>
      <c r="E100" s="98">
        <f>B100*D100</f>
        <v>0</v>
      </c>
      <c r="F100" s="25"/>
      <c r="G100" s="25"/>
      <c r="H100" s="25"/>
      <c r="I100" s="25"/>
      <c r="J100" s="25"/>
      <c r="K100" s="27"/>
      <c r="L100" s="27"/>
    </row>
    <row r="101" spans="1:12" s="28" customFormat="1" ht="14.1" customHeight="1" x14ac:dyDescent="0.2">
      <c r="A101" s="82" t="s">
        <v>77</v>
      </c>
      <c r="B101" s="81">
        <v>97.68</v>
      </c>
      <c r="C101" s="40"/>
      <c r="D101" s="40"/>
      <c r="E101" s="98">
        <f>B101*D101</f>
        <v>0</v>
      </c>
      <c r="F101" s="25"/>
      <c r="G101" s="25"/>
      <c r="H101" s="25"/>
      <c r="I101" s="25"/>
      <c r="J101" s="25"/>
      <c r="K101" s="27"/>
      <c r="L101" s="27"/>
    </row>
    <row r="102" spans="1:12" ht="14.1" customHeight="1" x14ac:dyDescent="0.2">
      <c r="A102" s="82" t="s">
        <v>78</v>
      </c>
      <c r="B102" s="81">
        <v>25.68</v>
      </c>
      <c r="C102" s="39"/>
      <c r="D102" s="40"/>
      <c r="E102" s="98">
        <f>B102*D102</f>
        <v>0</v>
      </c>
    </row>
    <row r="103" spans="1:12" ht="5.85" customHeight="1" x14ac:dyDescent="0.2">
      <c r="A103" s="83"/>
      <c r="B103" s="79"/>
      <c r="E103" s="43"/>
    </row>
    <row r="104" spans="1:12" s="28" customFormat="1" ht="15" x14ac:dyDescent="0.2">
      <c r="A104" s="69" t="s">
        <v>79</v>
      </c>
      <c r="B104" s="67" t="s">
        <v>27</v>
      </c>
      <c r="C104" s="14" t="s">
        <v>28</v>
      </c>
      <c r="D104" s="68" t="s">
        <v>29</v>
      </c>
      <c r="E104" s="38" t="s">
        <v>55</v>
      </c>
      <c r="F104" s="42"/>
      <c r="G104" s="44"/>
      <c r="H104" s="25"/>
      <c r="I104" s="25"/>
      <c r="J104" s="25"/>
      <c r="K104" s="27"/>
      <c r="L104" s="27"/>
    </row>
    <row r="105" spans="1:12" s="28" customFormat="1" ht="12.75" x14ac:dyDescent="0.2">
      <c r="A105" s="82" t="s">
        <v>80</v>
      </c>
      <c r="B105" s="81">
        <v>44.04</v>
      </c>
      <c r="C105" s="40"/>
      <c r="D105" s="98">
        <f>B105*C105</f>
        <v>0</v>
      </c>
      <c r="E105" s="42" t="s">
        <v>69</v>
      </c>
      <c r="F105" s="42"/>
      <c r="G105" s="44"/>
      <c r="H105" s="25"/>
      <c r="I105" s="25"/>
      <c r="J105" s="25"/>
      <c r="K105" s="27"/>
      <c r="L105" s="27"/>
    </row>
    <row r="106" spans="1:12" s="28" customFormat="1" ht="12.75" x14ac:dyDescent="0.2">
      <c r="A106" s="82" t="s">
        <v>81</v>
      </c>
      <c r="B106" s="81">
        <v>75.599999999999994</v>
      </c>
      <c r="C106" s="40"/>
      <c r="D106" s="98">
        <f t="shared" ref="D106:D107" si="2">B106*C106</f>
        <v>0</v>
      </c>
      <c r="E106" s="42" t="s">
        <v>69</v>
      </c>
      <c r="F106" s="42"/>
      <c r="G106" s="44"/>
      <c r="H106" s="25"/>
      <c r="I106" s="25"/>
      <c r="J106" s="25"/>
      <c r="K106" s="27"/>
      <c r="L106" s="27"/>
    </row>
    <row r="107" spans="1:12" x14ac:dyDescent="0.2">
      <c r="A107" s="82" t="s">
        <v>82</v>
      </c>
      <c r="B107" s="81">
        <v>99.12</v>
      </c>
      <c r="C107" s="40"/>
      <c r="D107" s="98">
        <f t="shared" si="2"/>
        <v>0</v>
      </c>
      <c r="E107" s="42" t="s">
        <v>69</v>
      </c>
    </row>
    <row r="108" spans="1:12" ht="5.85" customHeight="1" x14ac:dyDescent="0.2">
      <c r="A108" s="83"/>
      <c r="B108" s="79"/>
      <c r="D108" s="78"/>
      <c r="E108" s="43"/>
    </row>
    <row r="109" spans="1:12" s="28" customFormat="1" ht="17.25" x14ac:dyDescent="0.2">
      <c r="A109" s="69" t="s">
        <v>83</v>
      </c>
      <c r="B109" s="67" t="s">
        <v>27</v>
      </c>
      <c r="C109" s="14" t="s">
        <v>84</v>
      </c>
      <c r="D109" s="68" t="s">
        <v>29</v>
      </c>
      <c r="F109" s="25"/>
      <c r="G109" s="25"/>
      <c r="H109" s="25"/>
      <c r="I109" s="25"/>
      <c r="J109" s="25"/>
      <c r="K109" s="27"/>
      <c r="L109" s="27"/>
    </row>
    <row r="110" spans="1:12" s="28" customFormat="1" ht="25.5" x14ac:dyDescent="0.2">
      <c r="A110" s="80" t="s">
        <v>85</v>
      </c>
      <c r="B110" s="81">
        <v>250</v>
      </c>
      <c r="C110" s="40"/>
      <c r="D110" s="98">
        <f>B110*C110</f>
        <v>0</v>
      </c>
      <c r="F110" s="25"/>
      <c r="G110" s="25"/>
      <c r="H110" s="25"/>
      <c r="I110" s="25"/>
      <c r="J110" s="25"/>
      <c r="K110" s="27"/>
      <c r="L110" s="27"/>
    </row>
    <row r="111" spans="1:12" s="28" customFormat="1" ht="25.5" x14ac:dyDescent="0.2">
      <c r="A111" s="80" t="s">
        <v>86</v>
      </c>
      <c r="B111" s="81">
        <v>150</v>
      </c>
      <c r="C111" s="40"/>
      <c r="D111" s="98">
        <f t="shared" ref="D111:D112" si="3">B111*C111</f>
        <v>0</v>
      </c>
      <c r="F111" s="25"/>
      <c r="G111" s="25"/>
      <c r="H111" s="25"/>
      <c r="I111" s="25"/>
      <c r="J111" s="25"/>
      <c r="K111" s="27"/>
      <c r="L111" s="27"/>
    </row>
    <row r="112" spans="1:12" s="28" customFormat="1" ht="12.75" x14ac:dyDescent="0.2">
      <c r="A112" s="82" t="s">
        <v>87</v>
      </c>
      <c r="B112" s="81">
        <v>77.040000000000006</v>
      </c>
      <c r="C112" s="40"/>
      <c r="D112" s="98">
        <f t="shared" si="3"/>
        <v>0</v>
      </c>
      <c r="F112" s="25"/>
      <c r="G112" s="25"/>
      <c r="H112" s="25"/>
      <c r="I112" s="25"/>
      <c r="J112" s="25"/>
      <c r="K112" s="27"/>
      <c r="L112" s="27"/>
    </row>
    <row r="113" spans="1:12" ht="5.85" customHeight="1" x14ac:dyDescent="0.2">
      <c r="A113" s="83"/>
      <c r="B113" s="79"/>
      <c r="D113" s="78"/>
      <c r="E113" s="43"/>
    </row>
    <row r="114" spans="1:12" s="28" customFormat="1" ht="15" x14ac:dyDescent="0.2">
      <c r="A114" s="69" t="s">
        <v>88</v>
      </c>
      <c r="B114" s="67" t="s">
        <v>27</v>
      </c>
      <c r="C114" s="14" t="s">
        <v>28</v>
      </c>
      <c r="D114" s="68" t="s">
        <v>29</v>
      </c>
      <c r="E114" s="38" t="s">
        <v>55</v>
      </c>
      <c r="F114" s="25"/>
      <c r="G114" s="25"/>
      <c r="H114" s="25"/>
      <c r="I114" s="25"/>
      <c r="J114" s="25"/>
      <c r="K114" s="27"/>
      <c r="L114" s="27"/>
    </row>
    <row r="115" spans="1:12" ht="14.1" customHeight="1" x14ac:dyDescent="0.2">
      <c r="A115" s="82" t="s">
        <v>89</v>
      </c>
      <c r="B115" s="81">
        <v>58.44</v>
      </c>
      <c r="C115" s="40"/>
      <c r="D115" s="98">
        <f>B115*C115</f>
        <v>0</v>
      </c>
      <c r="E115" s="42" t="s">
        <v>69</v>
      </c>
    </row>
    <row r="116" spans="1:12" ht="14.1" customHeight="1" x14ac:dyDescent="0.2">
      <c r="A116" s="82" t="s">
        <v>90</v>
      </c>
      <c r="B116" s="81">
        <v>58.44</v>
      </c>
      <c r="C116" s="40"/>
      <c r="D116" s="98">
        <f t="shared" ref="D116:D120" si="4">B116*C116</f>
        <v>0</v>
      </c>
      <c r="E116" s="42" t="s">
        <v>69</v>
      </c>
    </row>
    <row r="117" spans="1:12" s="28" customFormat="1" ht="14.1" customHeight="1" x14ac:dyDescent="0.2">
      <c r="A117" s="80" t="s">
        <v>91</v>
      </c>
      <c r="B117" s="81">
        <v>107.64</v>
      </c>
      <c r="C117" s="40"/>
      <c r="D117" s="98">
        <f t="shared" si="4"/>
        <v>0</v>
      </c>
      <c r="E117" s="42" t="s">
        <v>69</v>
      </c>
      <c r="F117" s="25"/>
      <c r="G117" s="25"/>
      <c r="H117" s="25"/>
      <c r="I117" s="25"/>
      <c r="J117" s="25"/>
      <c r="K117" s="27"/>
      <c r="L117" s="27"/>
    </row>
    <row r="118" spans="1:12" ht="14.1" customHeight="1" x14ac:dyDescent="0.2">
      <c r="A118" s="82" t="s">
        <v>92</v>
      </c>
      <c r="B118" s="81">
        <v>67.680000000000007</v>
      </c>
      <c r="C118" s="40"/>
      <c r="D118" s="98">
        <f t="shared" si="4"/>
        <v>0</v>
      </c>
      <c r="E118" s="42" t="s">
        <v>69</v>
      </c>
    </row>
    <row r="119" spans="1:12" ht="14.1" customHeight="1" x14ac:dyDescent="0.2">
      <c r="A119" s="82" t="s">
        <v>93</v>
      </c>
      <c r="B119" s="81">
        <v>107.64</v>
      </c>
      <c r="C119" s="40"/>
      <c r="D119" s="98">
        <f t="shared" si="4"/>
        <v>0</v>
      </c>
      <c r="E119" s="42" t="s">
        <v>69</v>
      </c>
    </row>
    <row r="120" spans="1:12" s="28" customFormat="1" ht="14.1" customHeight="1" x14ac:dyDescent="0.2">
      <c r="A120" s="82" t="s">
        <v>94</v>
      </c>
      <c r="B120" s="81">
        <v>107.64</v>
      </c>
      <c r="C120" s="40"/>
      <c r="D120" s="98">
        <f t="shared" si="4"/>
        <v>0</v>
      </c>
      <c r="E120" s="42" t="s">
        <v>69</v>
      </c>
      <c r="F120" s="25"/>
      <c r="G120" s="25"/>
      <c r="H120" s="25"/>
      <c r="I120" s="25"/>
      <c r="J120" s="25"/>
      <c r="K120" s="27"/>
      <c r="L120" s="27"/>
    </row>
    <row r="121" spans="1:12" ht="5.85" customHeight="1" x14ac:dyDescent="0.2">
      <c r="A121" s="83"/>
      <c r="B121" s="79"/>
      <c r="D121" s="78"/>
      <c r="E121" s="43"/>
    </row>
    <row r="122" spans="1:12" ht="15.75" customHeight="1" x14ac:dyDescent="0.2">
      <c r="A122" s="69" t="s">
        <v>95</v>
      </c>
      <c r="B122" s="67" t="s">
        <v>27</v>
      </c>
      <c r="C122" s="14" t="s">
        <v>28</v>
      </c>
      <c r="D122" s="68" t="s">
        <v>29</v>
      </c>
      <c r="E122" s="38" t="s">
        <v>55</v>
      </c>
    </row>
    <row r="123" spans="1:12" s="28" customFormat="1" ht="14.1" customHeight="1" x14ac:dyDescent="0.2">
      <c r="A123" s="82" t="s">
        <v>96</v>
      </c>
      <c r="B123" s="81">
        <v>250</v>
      </c>
      <c r="C123" s="40"/>
      <c r="D123" s="98">
        <f>B123*C123</f>
        <v>0</v>
      </c>
      <c r="E123" s="42" t="s">
        <v>97</v>
      </c>
      <c r="F123" s="25"/>
      <c r="G123" s="25"/>
      <c r="H123" s="25"/>
      <c r="I123" s="25"/>
      <c r="J123" s="25"/>
      <c r="K123" s="27"/>
      <c r="L123" s="27"/>
    </row>
    <row r="124" spans="1:12" ht="5.85" customHeight="1" x14ac:dyDescent="0.2">
      <c r="A124" s="83"/>
      <c r="B124" s="79"/>
      <c r="D124" s="78"/>
      <c r="E124" s="43"/>
    </row>
    <row r="125" spans="1:12" s="28" customFormat="1" ht="15" x14ac:dyDescent="0.2">
      <c r="A125" s="69" t="s">
        <v>98</v>
      </c>
      <c r="B125" s="67" t="s">
        <v>27</v>
      </c>
      <c r="C125" s="14" t="s">
        <v>28</v>
      </c>
      <c r="D125" s="68" t="s">
        <v>29</v>
      </c>
      <c r="E125" s="38" t="s">
        <v>55</v>
      </c>
      <c r="F125" s="25"/>
      <c r="G125" s="25"/>
      <c r="H125" s="25"/>
      <c r="I125" s="25"/>
      <c r="J125" s="25"/>
      <c r="K125" s="27"/>
      <c r="L125" s="27"/>
    </row>
    <row r="126" spans="1:12" s="28" customFormat="1" ht="12.75" x14ac:dyDescent="0.2">
      <c r="A126" s="80" t="s">
        <v>99</v>
      </c>
      <c r="B126" s="81">
        <v>450</v>
      </c>
      <c r="C126" s="40"/>
      <c r="D126" s="98">
        <f>B126*C126</f>
        <v>0</v>
      </c>
      <c r="E126" s="42" t="s">
        <v>57</v>
      </c>
      <c r="F126" s="25"/>
      <c r="G126" s="25"/>
      <c r="H126" s="25"/>
      <c r="I126" s="25"/>
      <c r="J126" s="25"/>
      <c r="K126" s="27"/>
      <c r="L126" s="27"/>
    </row>
    <row r="127" spans="1:12" ht="25.5" x14ac:dyDescent="0.2">
      <c r="A127" s="80" t="s">
        <v>100</v>
      </c>
      <c r="B127" s="81">
        <v>540</v>
      </c>
      <c r="C127" s="40"/>
      <c r="D127" s="98">
        <f>B127*C127</f>
        <v>0</v>
      </c>
      <c r="E127" s="42" t="s">
        <v>57</v>
      </c>
    </row>
    <row r="128" spans="1:12" ht="5.85" customHeight="1" x14ac:dyDescent="0.2">
      <c r="A128" s="83"/>
      <c r="B128" s="79"/>
      <c r="D128" s="78"/>
      <c r="E128" s="43"/>
    </row>
    <row r="129" spans="1:12" s="28" customFormat="1" ht="15" x14ac:dyDescent="0.2">
      <c r="A129" s="69" t="s">
        <v>101</v>
      </c>
      <c r="B129" s="67" t="s">
        <v>27</v>
      </c>
      <c r="C129" s="14" t="s">
        <v>28</v>
      </c>
      <c r="D129" s="68" t="s">
        <v>29</v>
      </c>
      <c r="E129" s="42"/>
      <c r="F129" s="25"/>
      <c r="G129" s="25"/>
      <c r="H129" s="25"/>
      <c r="I129" s="25"/>
      <c r="J129" s="25"/>
      <c r="K129" s="27"/>
      <c r="L129" s="27"/>
    </row>
    <row r="130" spans="1:12" s="28" customFormat="1" ht="14.1" customHeight="1" x14ac:dyDescent="0.2">
      <c r="A130" s="80" t="s">
        <v>102</v>
      </c>
      <c r="B130" s="81">
        <v>310</v>
      </c>
      <c r="C130" s="40"/>
      <c r="D130" s="98">
        <f>B130*C130</f>
        <v>0</v>
      </c>
      <c r="E130" s="42"/>
      <c r="F130" s="25"/>
      <c r="G130" s="25"/>
      <c r="H130" s="25"/>
      <c r="I130" s="25"/>
      <c r="J130" s="25"/>
      <c r="K130" s="27"/>
      <c r="L130" s="27"/>
    </row>
    <row r="131" spans="1:12" s="28" customFormat="1" ht="14.1" customHeight="1" x14ac:dyDescent="0.2">
      <c r="A131" s="80" t="s">
        <v>103</v>
      </c>
      <c r="B131" s="81">
        <v>390</v>
      </c>
      <c r="C131" s="40"/>
      <c r="D131" s="98">
        <f t="shared" ref="D131:D132" si="5">B131*C131</f>
        <v>0</v>
      </c>
      <c r="E131" s="42"/>
      <c r="F131" s="25"/>
      <c r="G131" s="25"/>
      <c r="H131" s="25"/>
      <c r="I131" s="25"/>
      <c r="J131" s="25"/>
      <c r="K131" s="27"/>
      <c r="L131" s="27"/>
    </row>
    <row r="132" spans="1:12" s="28" customFormat="1" ht="14.1" customHeight="1" x14ac:dyDescent="0.2">
      <c r="A132" s="82" t="s">
        <v>104</v>
      </c>
      <c r="B132" s="81">
        <v>10.3</v>
      </c>
      <c r="C132" s="40"/>
      <c r="D132" s="98">
        <f t="shared" si="5"/>
        <v>0</v>
      </c>
      <c r="E132" s="42"/>
      <c r="F132" s="25"/>
      <c r="G132" s="25"/>
      <c r="H132" s="25"/>
      <c r="I132" s="25"/>
      <c r="J132" s="25"/>
      <c r="K132" s="27"/>
      <c r="L132" s="27"/>
    </row>
    <row r="133" spans="1:12" ht="5.85" customHeight="1" x14ac:dyDescent="0.2">
      <c r="A133" s="83"/>
      <c r="B133" s="79"/>
      <c r="D133" s="78"/>
      <c r="E133" s="43"/>
    </row>
    <row r="134" spans="1:12" s="28" customFormat="1" ht="17.25" x14ac:dyDescent="0.2">
      <c r="A134" s="69" t="s">
        <v>105</v>
      </c>
      <c r="B134" s="67" t="s">
        <v>27</v>
      </c>
      <c r="C134" s="14" t="s">
        <v>28</v>
      </c>
      <c r="D134" s="68" t="s">
        <v>29</v>
      </c>
      <c r="E134" s="38" t="s">
        <v>55</v>
      </c>
      <c r="F134" s="25"/>
      <c r="G134" s="25"/>
      <c r="H134" s="25"/>
      <c r="I134" s="25"/>
      <c r="J134" s="25"/>
      <c r="K134" s="27"/>
      <c r="L134" s="27"/>
    </row>
    <row r="135" spans="1:12" ht="14.1" customHeight="1" x14ac:dyDescent="0.2">
      <c r="A135" s="82" t="s">
        <v>106</v>
      </c>
      <c r="B135" s="81">
        <v>225.2</v>
      </c>
      <c r="C135" s="40"/>
      <c r="D135" s="98">
        <f>B135*C135</f>
        <v>0</v>
      </c>
      <c r="E135" s="42" t="s">
        <v>57</v>
      </c>
    </row>
    <row r="136" spans="1:12" ht="14.1" customHeight="1" x14ac:dyDescent="0.2">
      <c r="A136" s="82" t="s">
        <v>107</v>
      </c>
      <c r="B136" s="81">
        <v>32.6</v>
      </c>
      <c r="C136" s="40"/>
      <c r="D136" s="98">
        <f t="shared" ref="D136:D140" si="6">B136*C136</f>
        <v>0</v>
      </c>
      <c r="E136" s="42" t="s">
        <v>57</v>
      </c>
      <c r="F136" s="38"/>
    </row>
    <row r="137" spans="1:12" s="28" customFormat="1" ht="14.1" customHeight="1" x14ac:dyDescent="0.2">
      <c r="A137" s="82" t="s">
        <v>108</v>
      </c>
      <c r="B137" s="81">
        <v>435.8</v>
      </c>
      <c r="C137" s="40"/>
      <c r="D137" s="98">
        <f t="shared" si="6"/>
        <v>0</v>
      </c>
      <c r="E137" s="42" t="s">
        <v>57</v>
      </c>
      <c r="F137" s="25"/>
      <c r="G137" s="25"/>
      <c r="H137" s="25"/>
      <c r="I137" s="25"/>
      <c r="J137" s="25"/>
      <c r="K137" s="27"/>
      <c r="L137" s="27"/>
    </row>
    <row r="138" spans="1:12" s="28" customFormat="1" ht="14.1" customHeight="1" x14ac:dyDescent="0.2">
      <c r="A138" s="82" t="s">
        <v>109</v>
      </c>
      <c r="B138" s="81">
        <v>149.19999999999999</v>
      </c>
      <c r="C138" s="40"/>
      <c r="D138" s="98">
        <f t="shared" si="6"/>
        <v>0</v>
      </c>
      <c r="E138" s="42" t="s">
        <v>57</v>
      </c>
      <c r="F138" s="25"/>
      <c r="G138" s="25"/>
      <c r="H138" s="25"/>
      <c r="I138" s="25"/>
      <c r="J138" s="25"/>
      <c r="K138" s="27"/>
      <c r="L138" s="27"/>
    </row>
    <row r="139" spans="1:12" s="28" customFormat="1" ht="14.1" customHeight="1" x14ac:dyDescent="0.2">
      <c r="A139" s="82" t="s">
        <v>110</v>
      </c>
      <c r="B139" s="81">
        <v>639.20000000000005</v>
      </c>
      <c r="C139" s="40"/>
      <c r="D139" s="98">
        <f t="shared" si="6"/>
        <v>0</v>
      </c>
      <c r="E139" s="42" t="s">
        <v>57</v>
      </c>
      <c r="F139" s="25"/>
      <c r="G139" s="25"/>
      <c r="H139" s="25"/>
      <c r="I139" s="25"/>
      <c r="J139" s="25"/>
      <c r="K139" s="27"/>
      <c r="L139" s="27"/>
    </row>
    <row r="140" spans="1:12" s="28" customFormat="1" ht="14.1" customHeight="1" x14ac:dyDescent="0.2">
      <c r="A140" s="82" t="s">
        <v>111</v>
      </c>
      <c r="B140" s="81">
        <v>205.9</v>
      </c>
      <c r="C140" s="40"/>
      <c r="D140" s="98">
        <f t="shared" si="6"/>
        <v>0</v>
      </c>
      <c r="E140" s="42" t="s">
        <v>57</v>
      </c>
      <c r="F140" s="25"/>
      <c r="G140" s="25"/>
      <c r="H140" s="25"/>
      <c r="I140" s="25"/>
      <c r="J140" s="25"/>
      <c r="K140" s="27"/>
      <c r="L140" s="27"/>
    </row>
    <row r="141" spans="1:12" ht="5.85" customHeight="1" x14ac:dyDescent="0.2">
      <c r="A141" s="83"/>
      <c r="B141" s="79"/>
      <c r="D141" s="78"/>
      <c r="E141" s="43"/>
    </row>
    <row r="142" spans="1:12" s="28" customFormat="1" ht="15" x14ac:dyDescent="0.2">
      <c r="A142" s="69" t="s">
        <v>112</v>
      </c>
      <c r="B142" s="67" t="s">
        <v>27</v>
      </c>
      <c r="C142" s="14" t="s">
        <v>28</v>
      </c>
      <c r="D142" s="68" t="s">
        <v>29</v>
      </c>
      <c r="E142" s="14"/>
      <c r="F142" s="25"/>
      <c r="G142" s="25"/>
      <c r="H142" s="25"/>
      <c r="I142" s="25"/>
      <c r="J142" s="25"/>
      <c r="K142" s="27"/>
      <c r="L142" s="27"/>
    </row>
    <row r="143" spans="1:12" s="28" customFormat="1" ht="14.1" customHeight="1" x14ac:dyDescent="0.2">
      <c r="A143" s="82" t="s">
        <v>113</v>
      </c>
      <c r="B143" s="81">
        <v>335</v>
      </c>
      <c r="C143" s="40"/>
      <c r="D143" s="98">
        <f>B143*C143</f>
        <v>0</v>
      </c>
      <c r="E143" s="42"/>
      <c r="F143" s="25"/>
      <c r="G143" s="25"/>
      <c r="H143" s="25"/>
      <c r="I143" s="25"/>
      <c r="J143" s="25"/>
      <c r="K143" s="27"/>
      <c r="L143" s="27"/>
    </row>
    <row r="144" spans="1:12" ht="14.1" customHeight="1" x14ac:dyDescent="0.2">
      <c r="A144" s="82" t="s">
        <v>114</v>
      </c>
      <c r="B144" s="81">
        <v>402.3</v>
      </c>
      <c r="C144" s="40"/>
      <c r="D144" s="98">
        <f t="shared" ref="D144:D149" si="7">B144*C144</f>
        <v>0</v>
      </c>
      <c r="E144" s="42"/>
    </row>
    <row r="145" spans="1:15" ht="14.1" customHeight="1" x14ac:dyDescent="0.2">
      <c r="A145" s="82" t="s">
        <v>115</v>
      </c>
      <c r="B145" s="81">
        <v>712.8</v>
      </c>
      <c r="C145" s="40"/>
      <c r="D145" s="98">
        <f t="shared" si="7"/>
        <v>0</v>
      </c>
      <c r="E145" s="42"/>
      <c r="F145" s="38" t="s">
        <v>55</v>
      </c>
    </row>
    <row r="146" spans="1:15" s="28" customFormat="1" ht="14.1" customHeight="1" x14ac:dyDescent="0.2">
      <c r="A146" s="82" t="s">
        <v>116</v>
      </c>
      <c r="B146" s="81">
        <v>1696</v>
      </c>
      <c r="C146" s="40"/>
      <c r="D146" s="98">
        <f t="shared" si="7"/>
        <v>0</v>
      </c>
      <c r="E146" s="42"/>
      <c r="F146" s="42" t="s">
        <v>97</v>
      </c>
      <c r="G146" s="25"/>
      <c r="H146" s="25"/>
      <c r="I146" s="25"/>
      <c r="J146" s="25"/>
      <c r="K146" s="27"/>
      <c r="L146" s="27"/>
    </row>
    <row r="147" spans="1:15" s="28" customFormat="1" ht="14.1" customHeight="1" x14ac:dyDescent="0.2">
      <c r="A147" s="82" t="s">
        <v>117</v>
      </c>
      <c r="B147" s="81">
        <v>2420.5</v>
      </c>
      <c r="C147" s="40"/>
      <c r="D147" s="98">
        <f t="shared" si="7"/>
        <v>0</v>
      </c>
      <c r="E147" s="42"/>
      <c r="F147" s="42"/>
      <c r="G147" s="25"/>
      <c r="H147" s="25"/>
      <c r="I147" s="25"/>
      <c r="J147" s="25"/>
      <c r="K147" s="27"/>
      <c r="L147" s="27"/>
    </row>
    <row r="148" spans="1:15" s="28" customFormat="1" ht="14.1" customHeight="1" x14ac:dyDescent="0.2">
      <c r="A148" s="82" t="s">
        <v>118</v>
      </c>
      <c r="B148" s="81">
        <v>3455.5</v>
      </c>
      <c r="C148" s="40"/>
      <c r="D148" s="98">
        <f t="shared" si="7"/>
        <v>0</v>
      </c>
      <c r="E148" s="42"/>
      <c r="F148" s="42"/>
      <c r="G148" s="44"/>
      <c r="H148" s="25"/>
      <c r="I148" s="25"/>
      <c r="J148" s="25"/>
      <c r="K148" s="27"/>
      <c r="L148" s="27"/>
    </row>
    <row r="149" spans="1:15" s="28" customFormat="1" ht="14.1" customHeight="1" x14ac:dyDescent="0.2">
      <c r="A149" s="82" t="s">
        <v>119</v>
      </c>
      <c r="B149" s="81">
        <v>3890</v>
      </c>
      <c r="C149" s="40"/>
      <c r="D149" s="98">
        <f t="shared" si="7"/>
        <v>0</v>
      </c>
      <c r="E149" s="42"/>
      <c r="F149" s="42" t="s">
        <v>97</v>
      </c>
      <c r="G149" s="44"/>
      <c r="H149" s="25"/>
      <c r="I149" s="25"/>
      <c r="J149" s="25"/>
      <c r="K149" s="27"/>
      <c r="L149" s="27"/>
    </row>
    <row r="150" spans="1:15" ht="5.85" customHeight="1" x14ac:dyDescent="0.2">
      <c r="A150" s="83"/>
      <c r="B150" s="79"/>
      <c r="E150" s="43"/>
    </row>
    <row r="151" spans="1:15" ht="17.25" x14ac:dyDescent="0.2">
      <c r="A151" s="69" t="s">
        <v>120</v>
      </c>
      <c r="B151" s="67" t="s">
        <v>27</v>
      </c>
      <c r="C151" s="14" t="s">
        <v>121</v>
      </c>
      <c r="D151" s="14" t="s">
        <v>122</v>
      </c>
      <c r="E151" s="68" t="s">
        <v>29</v>
      </c>
    </row>
    <row r="152" spans="1:15" s="28" customFormat="1" ht="14.1" customHeight="1" x14ac:dyDescent="0.2">
      <c r="A152" s="85" t="s">
        <v>123</v>
      </c>
      <c r="B152" s="81">
        <v>90</v>
      </c>
      <c r="C152" s="40"/>
      <c r="D152" s="40"/>
      <c r="E152" s="98">
        <f t="shared" ref="E152" si="8">B152*C152*(IF(D152&lt;4,4,D152))</f>
        <v>0</v>
      </c>
      <c r="F152" s="25"/>
      <c r="G152" s="25"/>
      <c r="H152" s="25"/>
      <c r="I152" s="25"/>
      <c r="J152" s="25"/>
      <c r="K152" s="27"/>
      <c r="L152" s="27"/>
    </row>
    <row r="153" spans="1:15" s="28" customFormat="1" ht="14.1" customHeight="1" x14ac:dyDescent="0.2">
      <c r="A153" s="82" t="s">
        <v>124</v>
      </c>
      <c r="B153" s="81">
        <v>600</v>
      </c>
      <c r="C153" s="40"/>
      <c r="D153" s="41"/>
      <c r="E153" s="98">
        <f>B153*C153</f>
        <v>0</v>
      </c>
      <c r="F153" s="44"/>
      <c r="G153" s="25"/>
      <c r="H153" s="25"/>
      <c r="I153" s="25"/>
      <c r="J153" s="25"/>
      <c r="K153" s="27"/>
      <c r="L153" s="27"/>
    </row>
    <row r="154" spans="1:15" s="28" customFormat="1" ht="14.1" customHeight="1" x14ac:dyDescent="0.2">
      <c r="A154" s="82" t="s">
        <v>125</v>
      </c>
      <c r="B154" s="81">
        <v>31.6</v>
      </c>
      <c r="C154" s="40"/>
      <c r="D154" s="40"/>
      <c r="E154" s="98">
        <f>B154*C154*(IF(D154&lt;4,4,D154))</f>
        <v>0</v>
      </c>
      <c r="F154" s="44"/>
      <c r="G154" s="25"/>
      <c r="H154" s="25"/>
      <c r="I154" s="25"/>
      <c r="J154" s="25"/>
      <c r="K154" s="27"/>
      <c r="L154" s="27"/>
    </row>
    <row r="155" spans="1:15" s="28" customFormat="1" ht="14.1" customHeight="1" x14ac:dyDescent="0.2">
      <c r="A155" s="82" t="s">
        <v>126</v>
      </c>
      <c r="B155" s="81">
        <v>37.299999999999997</v>
      </c>
      <c r="C155" s="40"/>
      <c r="D155" s="40"/>
      <c r="E155" s="98">
        <f>B155*C155*(IF(D155&lt;4,4,D155))</f>
        <v>0</v>
      </c>
      <c r="F155" s="25"/>
      <c r="G155" s="25"/>
      <c r="H155" s="25"/>
      <c r="I155" s="25"/>
      <c r="J155" s="25"/>
      <c r="K155" s="27"/>
      <c r="L155" s="27"/>
    </row>
    <row r="156" spans="1:15" ht="5.85" customHeight="1" x14ac:dyDescent="0.2">
      <c r="A156" s="83"/>
      <c r="B156" s="79"/>
      <c r="E156" s="43"/>
    </row>
    <row r="157" spans="1:15" s="28" customFormat="1" ht="17.25" x14ac:dyDescent="0.2">
      <c r="A157" s="69" t="s">
        <v>127</v>
      </c>
      <c r="B157" s="67" t="s">
        <v>27</v>
      </c>
      <c r="C157" s="14" t="s">
        <v>28</v>
      </c>
      <c r="D157" s="68" t="s">
        <v>29</v>
      </c>
      <c r="E157" s="38" t="s">
        <v>55</v>
      </c>
      <c r="F157" s="25"/>
      <c r="G157" s="25"/>
      <c r="H157" s="25"/>
      <c r="I157" s="25"/>
      <c r="J157" s="25"/>
      <c r="K157" s="27"/>
      <c r="L157" s="27"/>
    </row>
    <row r="158" spans="1:15" s="47" customFormat="1" ht="14.1" customHeight="1" x14ac:dyDescent="0.25">
      <c r="A158" s="82" t="s">
        <v>138</v>
      </c>
      <c r="B158" s="81">
        <v>4.3</v>
      </c>
      <c r="C158" s="40"/>
      <c r="D158" s="98">
        <f>IF($C$42&lt;&gt;"",$C$42*$F$36*B158*C158,0)+IF($C$52&lt;&gt;"",$C$52*$F$46*B158*C158,0)+IF($C$63&lt;&gt;"",$C$63*$F$57*B158*C158,0)</f>
        <v>0</v>
      </c>
      <c r="E158" s="42" t="s">
        <v>57</v>
      </c>
      <c r="F158" s="45"/>
      <c r="G158" s="45"/>
      <c r="H158" s="45"/>
      <c r="I158" s="45"/>
      <c r="J158" s="45"/>
      <c r="K158" s="46"/>
      <c r="L158" s="46"/>
    </row>
    <row r="159" spans="1:15" ht="14.1" customHeight="1" x14ac:dyDescent="0.2">
      <c r="A159" s="82" t="s">
        <v>139</v>
      </c>
      <c r="B159" s="81">
        <v>8.4</v>
      </c>
      <c r="C159" s="40"/>
      <c r="D159" s="98">
        <f>IF($C$42&lt;&gt;"",$C$42*$F$36*B159*C159,0)+IF($C$52&lt;&gt;"",$C$52*$F$46*B159*C159,0)+IF($C$63&lt;&gt;"",$C$63*$F$57*B159*C159,0)</f>
        <v>0</v>
      </c>
      <c r="E159" s="42" t="s">
        <v>57</v>
      </c>
      <c r="F159" s="5"/>
      <c r="G159" s="5"/>
      <c r="H159" s="5"/>
      <c r="I159" s="5"/>
      <c r="J159" s="5"/>
      <c r="K159" s="5"/>
      <c r="L159" s="5"/>
      <c r="O159" s="48"/>
    </row>
    <row r="160" spans="1:15" ht="14.1" customHeight="1" x14ac:dyDescent="0.2">
      <c r="A160" s="82" t="s">
        <v>140</v>
      </c>
      <c r="B160" s="81">
        <v>87.1</v>
      </c>
      <c r="C160" s="40"/>
      <c r="D160" s="98">
        <f>B160*C160</f>
        <v>0</v>
      </c>
      <c r="E160" s="42" t="s">
        <v>57</v>
      </c>
      <c r="O160" s="48"/>
    </row>
    <row r="161" spans="1:5" ht="5.85" customHeight="1" x14ac:dyDescent="0.2">
      <c r="A161" s="83"/>
      <c r="B161" s="79"/>
      <c r="D161" s="78"/>
      <c r="E161" s="43"/>
    </row>
    <row r="162" spans="1:5" ht="15" customHeight="1" x14ac:dyDescent="0.2">
      <c r="A162" s="69" t="s">
        <v>128</v>
      </c>
      <c r="B162" s="67" t="s">
        <v>27</v>
      </c>
      <c r="C162" s="14" t="s">
        <v>28</v>
      </c>
      <c r="D162" s="68" t="s">
        <v>29</v>
      </c>
      <c r="E162" s="38" t="s">
        <v>55</v>
      </c>
    </row>
    <row r="163" spans="1:5" ht="15" customHeight="1" x14ac:dyDescent="0.2">
      <c r="A163" s="82" t="s">
        <v>129</v>
      </c>
      <c r="B163" s="81">
        <v>45</v>
      </c>
      <c r="C163" s="40"/>
      <c r="D163" s="98">
        <f>B163*C163</f>
        <v>0</v>
      </c>
      <c r="E163" s="42"/>
    </row>
    <row r="164" spans="1:5" x14ac:dyDescent="0.2">
      <c r="A164" s="83"/>
      <c r="B164" s="79"/>
      <c r="D164" s="78"/>
      <c r="E164" s="43"/>
    </row>
    <row r="165" spans="1:5" ht="14.1" customHeight="1" x14ac:dyDescent="0.2">
      <c r="A165" s="86" t="s">
        <v>130</v>
      </c>
      <c r="B165" s="87" t="s">
        <v>131</v>
      </c>
      <c r="C165" s="49"/>
      <c r="D165" s="99">
        <f>D73+SUM(D81:D96,E99:E102,D105:D107,D110:D112,D115:D120,D123,D126:D127,D130:D132,D135:D140,D143:D149,E152:E155,D158:D160,D163)</f>
        <v>0</v>
      </c>
    </row>
    <row r="166" spans="1:5" ht="14.1" customHeight="1" x14ac:dyDescent="0.2">
      <c r="A166" s="88" t="s">
        <v>141</v>
      </c>
      <c r="B166" s="87"/>
      <c r="C166" s="49"/>
      <c r="D166" s="99">
        <f ca="1">IF(TODAY()&lt;=DATE(2022,3,31),(88.2*C42+334.8*C52+712.8*C63),0)</f>
        <v>0</v>
      </c>
    </row>
    <row r="167" spans="1:5" ht="14.1" customHeight="1" x14ac:dyDescent="0.2">
      <c r="A167" s="88" t="s">
        <v>132</v>
      </c>
      <c r="B167" s="89"/>
      <c r="C167" s="50"/>
      <c r="D167" s="100">
        <f ca="1">(D165-D166)*0.2</f>
        <v>0</v>
      </c>
    </row>
    <row r="168" spans="1:5" ht="15" x14ac:dyDescent="0.25">
      <c r="A168" s="90" t="s">
        <v>133</v>
      </c>
      <c r="B168" s="91"/>
      <c r="C168" s="51"/>
      <c r="D168" s="101">
        <f ca="1">D165-D166+D167</f>
        <v>0</v>
      </c>
      <c r="E168" s="52"/>
    </row>
    <row r="169" spans="1:5" x14ac:dyDescent="0.2">
      <c r="A169" s="86" t="s">
        <v>134</v>
      </c>
      <c r="B169" s="92"/>
      <c r="C169" s="53"/>
      <c r="D169" s="102">
        <f ca="1">(D168/100*1)</f>
        <v>0</v>
      </c>
      <c r="E169" s="52"/>
    </row>
    <row r="170" spans="1:5" ht="16.5" thickBot="1" x14ac:dyDescent="0.3">
      <c r="A170" s="93" t="s">
        <v>135</v>
      </c>
      <c r="B170" s="94"/>
      <c r="C170" s="54"/>
      <c r="D170" s="103">
        <f ca="1">D168+D169</f>
        <v>0</v>
      </c>
    </row>
    <row r="171" spans="1:5" ht="15" thickTop="1" x14ac:dyDescent="0.2">
      <c r="A171" s="95" t="s">
        <v>144</v>
      </c>
      <c r="B171" s="96"/>
      <c r="C171" s="55"/>
      <c r="D171" s="55"/>
    </row>
    <row r="172" spans="1:5" x14ac:dyDescent="0.2">
      <c r="A172" s="97" t="s">
        <v>136</v>
      </c>
      <c r="B172" s="96"/>
      <c r="C172" s="55"/>
      <c r="D172" s="55"/>
    </row>
    <row r="173" spans="1:5" x14ac:dyDescent="0.2">
      <c r="A173" s="56"/>
    </row>
    <row r="174" spans="1:5" x14ac:dyDescent="0.2">
      <c r="A174" s="56"/>
    </row>
    <row r="175" spans="1:5" x14ac:dyDescent="0.2">
      <c r="A175" s="56"/>
    </row>
    <row r="176" spans="1:5" x14ac:dyDescent="0.2">
      <c r="A176" s="57"/>
    </row>
    <row r="177" spans="1:1" ht="15" x14ac:dyDescent="0.25">
      <c r="A177" s="58"/>
    </row>
    <row r="178" spans="1:1" ht="15" x14ac:dyDescent="0.25">
      <c r="A178" s="58"/>
    </row>
  </sheetData>
  <sheetProtection algorithmName="SHA-512" hashValue="bjVZU1T1Y9Vghs+WLqccOWB4kMhv6oD44i/wQGz08FK8aCwox6MtInN9o2XbLqOOeYJJXjaz3P3HqiyYokg0kw==" saltValue="4pHWgS86WK5PQUMMfQ/V4A==" spinCount="100000" sheet="1" selectLockedCells="1"/>
  <protectedRanges>
    <protectedRange algorithmName="SHA-512" hashValue="3vf7w7v7Ghs8wPFkDvHPcO1u1Py89yH+X2zKZZspWPJP6Mk4Y3n81nyuq9flum8mC18igBfYzd6aPmDj/RfKLA==" saltValue="Wtju0ohbxNzJlYzNmb7W2w==" spinCount="100000" sqref="A1:A6 A18:A20 A21:E23 A24:A25 A31 A35:A37 A33 A29 A10:A16 A8 A39:E41 A42:B49 A50 D42 A51:B60 A61 D52 A62:B71 D63 A72 A73:E74 A78:E79 A164:D172 E172 A76:E76 A75:B75 D75 A80:B163" name="Bereich1" securityDescriptor="O:WDG:WDD:(A;;CC;;;S-1-5-21-1808019904-3557397583-1585522352-1251)(A;;CC;;;S-1-5-21-1808019904-3557397583-1585522352-1257)(A;;CC;;;S-1-5-21-1808019904-3557397583-1585522352-3737)"/>
  </protectedRanges>
  <mergeCells count="36">
    <mergeCell ref="D63:E63"/>
    <mergeCell ref="D73:E73"/>
    <mergeCell ref="A78:E78"/>
    <mergeCell ref="B25:E25"/>
    <mergeCell ref="C37:E37"/>
    <mergeCell ref="A39:E39"/>
    <mergeCell ref="D41:E41"/>
    <mergeCell ref="D42:E42"/>
    <mergeCell ref="D52:E52"/>
    <mergeCell ref="B35:E35"/>
    <mergeCell ref="B36:E36"/>
    <mergeCell ref="A16:E16"/>
    <mergeCell ref="A18:E18"/>
    <mergeCell ref="B26:E26"/>
    <mergeCell ref="B27:E27"/>
    <mergeCell ref="B19:E19"/>
    <mergeCell ref="B20:E20"/>
    <mergeCell ref="A22:E22"/>
    <mergeCell ref="A23:E23"/>
    <mergeCell ref="B24:E24"/>
    <mergeCell ref="B3:E3"/>
    <mergeCell ref="A33:E33"/>
    <mergeCell ref="A8:E8"/>
    <mergeCell ref="B2:E2"/>
    <mergeCell ref="B1:E1"/>
    <mergeCell ref="B4:E4"/>
    <mergeCell ref="B5:E5"/>
    <mergeCell ref="B6:E6"/>
    <mergeCell ref="B10:E10"/>
    <mergeCell ref="B11:E11"/>
    <mergeCell ref="B12:E12"/>
    <mergeCell ref="B14:E14"/>
    <mergeCell ref="A29:E29"/>
    <mergeCell ref="A31:E31"/>
    <mergeCell ref="B21:E21"/>
    <mergeCell ref="B13:E13"/>
  </mergeCells>
  <dataValidations count="2">
    <dataValidation type="list" allowBlank="1" showInputMessage="1" showErrorMessage="1" sqref="C100:C101" xr:uid="{4075E217-4C56-43A4-ABDE-508A8C0EF8EE}">
      <formula1>"50cm,75cm,95cm"</formula1>
    </dataValidation>
    <dataValidation type="list" allowBlank="1" showInputMessage="1" showErrorMessage="1" sqref="C110:C112" xr:uid="{6258F83C-93E9-4063-892B-6F40461714F3}">
      <formula1>$J$36:$J$41</formula1>
    </dataValidation>
  </dataValidations>
  <pageMargins left="0.70866141732283472" right="0.70866141732283472" top="0.19685039370078741" bottom="0.19685039370078741" header="0" footer="0.31496062992125984"/>
  <pageSetup paperSize="9" scale="66" fitToHeight="0" orientation="portrait" r:id="rId1"/>
  <headerFooter>
    <oddHeader>&amp;L&amp;8IAKW-AG, Bruno-Kreisky-Platz 1, A-1220 Wien&amp;R&amp;8Seite &amp;P von &amp;N</oddHeader>
  </headerFooter>
  <rowBreaks count="2" manualBreakCount="2">
    <brk id="38" max="4" man="1"/>
    <brk id="103"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504825</xdr:colOff>
                    <xdr:row>18</xdr:row>
                    <xdr:rowOff>228600</xdr:rowOff>
                  </from>
                  <to>
                    <xdr:col>2</xdr:col>
                    <xdr:colOff>361950</xdr:colOff>
                    <xdr:row>20</xdr:row>
                    <xdr:rowOff>95250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485775</xdr:colOff>
                    <xdr:row>19</xdr:row>
                    <xdr:rowOff>9525</xdr:rowOff>
                  </from>
                  <to>
                    <xdr:col>4</xdr:col>
                    <xdr:colOff>38100</xdr:colOff>
                    <xdr:row>20</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457200</xdr:colOff>
                    <xdr:row>48</xdr:row>
                    <xdr:rowOff>133350</xdr:rowOff>
                  </from>
                  <to>
                    <xdr:col>1</xdr:col>
                    <xdr:colOff>781050</xdr:colOff>
                    <xdr:row>50</xdr:row>
                    <xdr:rowOff>76200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457200</xdr:colOff>
                    <xdr:row>48</xdr:row>
                    <xdr:rowOff>123825</xdr:rowOff>
                  </from>
                  <to>
                    <xdr:col>2</xdr:col>
                    <xdr:colOff>781050</xdr:colOff>
                    <xdr:row>50</xdr:row>
                    <xdr:rowOff>66675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457200</xdr:colOff>
                    <xdr:row>48</xdr:row>
                    <xdr:rowOff>133350</xdr:rowOff>
                  </from>
                  <to>
                    <xdr:col>3</xdr:col>
                    <xdr:colOff>781050</xdr:colOff>
                    <xdr:row>50</xdr:row>
                    <xdr:rowOff>76200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419100</xdr:colOff>
                    <xdr:row>48</xdr:row>
                    <xdr:rowOff>123825</xdr:rowOff>
                  </from>
                  <to>
                    <xdr:col>4</xdr:col>
                    <xdr:colOff>742950</xdr:colOff>
                    <xdr:row>50</xdr:row>
                    <xdr:rowOff>66675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466725</xdr:colOff>
                    <xdr:row>59</xdr:row>
                    <xdr:rowOff>133350</xdr:rowOff>
                  </from>
                  <to>
                    <xdr:col>1</xdr:col>
                    <xdr:colOff>790575</xdr:colOff>
                    <xdr:row>61</xdr:row>
                    <xdr:rowOff>76200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xdr:col>
                    <xdr:colOff>466725</xdr:colOff>
                    <xdr:row>59</xdr:row>
                    <xdr:rowOff>123825</xdr:rowOff>
                  </from>
                  <to>
                    <xdr:col>2</xdr:col>
                    <xdr:colOff>790575</xdr:colOff>
                    <xdr:row>61</xdr:row>
                    <xdr:rowOff>66675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3</xdr:col>
                    <xdr:colOff>466725</xdr:colOff>
                    <xdr:row>59</xdr:row>
                    <xdr:rowOff>133350</xdr:rowOff>
                  </from>
                  <to>
                    <xdr:col>3</xdr:col>
                    <xdr:colOff>790575</xdr:colOff>
                    <xdr:row>61</xdr:row>
                    <xdr:rowOff>76200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4</xdr:col>
                    <xdr:colOff>428625</xdr:colOff>
                    <xdr:row>59</xdr:row>
                    <xdr:rowOff>123825</xdr:rowOff>
                  </from>
                  <to>
                    <xdr:col>4</xdr:col>
                    <xdr:colOff>752475</xdr:colOff>
                    <xdr:row>61</xdr:row>
                    <xdr:rowOff>66675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xdr:col>
                    <xdr:colOff>476250</xdr:colOff>
                    <xdr:row>70</xdr:row>
                    <xdr:rowOff>133350</xdr:rowOff>
                  </from>
                  <to>
                    <xdr:col>1</xdr:col>
                    <xdr:colOff>800100</xdr:colOff>
                    <xdr:row>72</xdr:row>
                    <xdr:rowOff>76200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xdr:col>
                    <xdr:colOff>476250</xdr:colOff>
                    <xdr:row>70</xdr:row>
                    <xdr:rowOff>123825</xdr:rowOff>
                  </from>
                  <to>
                    <xdr:col>2</xdr:col>
                    <xdr:colOff>800100</xdr:colOff>
                    <xdr:row>72</xdr:row>
                    <xdr:rowOff>66675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3</xdr:col>
                    <xdr:colOff>476250</xdr:colOff>
                    <xdr:row>70</xdr:row>
                    <xdr:rowOff>133350</xdr:rowOff>
                  </from>
                  <to>
                    <xdr:col>3</xdr:col>
                    <xdr:colOff>800100</xdr:colOff>
                    <xdr:row>72</xdr:row>
                    <xdr:rowOff>76200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4</xdr:col>
                    <xdr:colOff>438150</xdr:colOff>
                    <xdr:row>70</xdr:row>
                    <xdr:rowOff>123825</xdr:rowOff>
                  </from>
                  <to>
                    <xdr:col>4</xdr:col>
                    <xdr:colOff>762000</xdr:colOff>
                    <xdr:row>72</xdr:row>
                    <xdr:rowOff>66675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CB66B55053AF341A739CB592D387588" ma:contentTypeVersion="15" ma:contentTypeDescription="Ein neues Dokument erstellen." ma:contentTypeScope="" ma:versionID="7140841f78dacd30e1f99174666f7e17">
  <xsd:schema xmlns:xsd="http://www.w3.org/2001/XMLSchema" xmlns:xs="http://www.w3.org/2001/XMLSchema" xmlns:p="http://schemas.microsoft.com/office/2006/metadata/properties" xmlns:ns1="http://schemas.microsoft.com/sharepoint/v3" xmlns:ns2="f33bf31a-eeab-4a20-be66-118f2c8598e1" xmlns:ns3="df0bf568-3456-42f3-a284-6ef261f81085" targetNamespace="http://schemas.microsoft.com/office/2006/metadata/properties" ma:root="true" ma:fieldsID="28f706d2382f4e6257c364e813b25091" ns1:_="" ns2:_="" ns3:_="">
    <xsd:import namespace="http://schemas.microsoft.com/sharepoint/v3"/>
    <xsd:import namespace="f33bf31a-eeab-4a20-be66-118f2c8598e1"/>
    <xsd:import namespace="df0bf568-3456-42f3-a284-6ef261f810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Eigenschaften der einheitlichen Compliancerichtlinie" ma:hidden="true" ma:internalName="_ip_UnifiedCompliancePolicyProperties">
      <xsd:simpleType>
        <xsd:restriction base="dms:Note"/>
      </xsd:simpleType>
    </xsd:element>
    <xsd:element name="_ip_UnifiedCompliancePolicyUIAction" ma:index="17"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3bf31a-eeab-4a20-be66-118f2c8598e1"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0bf568-3456-42f3-a284-6ef261f810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DC33BF-1CC2-4A0F-B386-7AB8F557A914}">
  <ds:schemaRefs>
    <ds:schemaRef ds:uri="http://schemas.microsoft.com/sharepoint/v3/contenttype/forms"/>
  </ds:schemaRefs>
</ds:datastoreItem>
</file>

<file path=customXml/itemProps2.xml><?xml version="1.0" encoding="utf-8"?>
<ds:datastoreItem xmlns:ds="http://schemas.openxmlformats.org/officeDocument/2006/customXml" ds:itemID="{87E6CAD4-955A-489B-85E5-4FB4F4F75AE6}">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90D40B58-26ED-49AC-B25A-9FBEDB1B3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33bf31a-eeab-4a20-be66-118f2c8598e1"/>
    <ds:schemaRef ds:uri="df0bf568-3456-42f3-a284-6ef261f810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TROGER, Johanna</dc:creator>
  <cp:keywords/>
  <dc:description/>
  <cp:lastModifiedBy>TROGER, Johanna</cp:lastModifiedBy>
  <cp:revision/>
  <dcterms:created xsi:type="dcterms:W3CDTF">2019-01-25T14:24:54Z</dcterms:created>
  <dcterms:modified xsi:type="dcterms:W3CDTF">2022-02-01T09:07:56Z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1024">
    <vt:lpwstr>157</vt:lpwstr>
  </property>
  <property fmtid="{D5CDD505-2E9C-101B-9397-08002B2CF9AE}" pid="3" name="ContentTypeId">
    <vt:lpwstr>0x0101002CB66B55053AF341A739CB592D387588</vt:lpwstr>
  </property>
  <property fmtid="{D5CDD505-2E9C-101B-9397-08002B2CF9AE}" pid="4" name="_dlc_DocIdItemGuid">
    <vt:lpwstr>a5a9786e-6c90-4aa9-b708-312a42b28ba2</vt:lpwstr>
  </property>
</Properties>
</file>